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ВЭС" sheetId="2" r:id="rId2"/>
  </sheets>
  <externalReferences>
    <externalReference r:id="rId5"/>
    <externalReference r:id="rId6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'ВЭС'!$A$1:$BB$37</definedName>
    <definedName name="оса">'[1]Лист3'!$C$2:$C$5</definedName>
    <definedName name="пр">'уст'!$E$2:$E$5</definedName>
    <definedName name="т">'уст'!$C$5:$C$12</definedName>
    <definedName name="ф">'уст'!$A$5:$A$14</definedName>
    <definedName name="э">'уст'!$B$5:$B$12</definedName>
  </definedNames>
  <calcPr fullCalcOnLoad="1"/>
</workbook>
</file>

<file path=xl/comments2.xml><?xml version="1.0" encoding="utf-8"?>
<comments xmlns="http://schemas.openxmlformats.org/spreadsheetml/2006/main">
  <authors>
    <author>Belaev</author>
  </authors>
  <commentList>
    <comment ref="BD12" authorId="0">
      <text>
        <r>
          <rPr>
            <b/>
            <sz val="8"/>
            <rFont val="Tahoma"/>
            <family val="0"/>
          </rPr>
          <t>Если значение между 0,5-0,6 появляется ошибка в формуле.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<sst xmlns="http://schemas.openxmlformats.org/spreadsheetml/2006/main" count="64" uniqueCount="58">
  <si>
    <t>tос=</t>
  </si>
  <si>
    <t>Протокол №</t>
  </si>
  <si>
    <t>№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</si>
  <si>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</si>
  <si>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</si>
  <si>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</si>
  <si>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</si>
  <si>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Протокол распространяется только на элементы электроустановки, подвергнутые испытаниям, измерениям.</t>
  </si>
  <si>
    <t>+20</t>
  </si>
  <si>
    <t>"</t>
  </si>
  <si>
    <t>г.</t>
  </si>
  <si>
    <t>А</t>
  </si>
  <si>
    <t>РВС-35</t>
  </si>
  <si>
    <t>В</t>
  </si>
  <si>
    <t>С</t>
  </si>
  <si>
    <t>резерв</t>
  </si>
  <si>
    <t>Верхний</t>
  </si>
  <si>
    <t>Средний</t>
  </si>
  <si>
    <t>Нижний</t>
  </si>
  <si>
    <t>Резерв</t>
  </si>
  <si>
    <t>ф</t>
  </si>
  <si>
    <t>э</t>
  </si>
  <si>
    <t>т</t>
  </si>
  <si>
    <t>РВС-110</t>
  </si>
  <si>
    <t>РВС-20</t>
  </si>
  <si>
    <t>РВС-15</t>
  </si>
  <si>
    <t>РВО-10</t>
  </si>
  <si>
    <t>ZG-12</t>
  </si>
  <si>
    <t>РВС-33</t>
  </si>
  <si>
    <t>Нормативные документы: "Объем и нормы испытаний электрооборудования РД 34.45-51.300-97".</t>
  </si>
  <si>
    <t>Не допускается перепечатка и создание копий протокола без разрешения правообладателя.</t>
  </si>
  <si>
    <t xml:space="preserve">ультразвукового контроля подвесной изоляции прибором УД-8     </t>
  </si>
  <si>
    <t>Обнаруженные дефекты:</t>
  </si>
  <si>
    <t>Наименование ВЛ</t>
  </si>
  <si>
    <t>Uном      (кВ)</t>
  </si>
  <si>
    <t>Номер опоры</t>
  </si>
  <si>
    <t>Фаза</t>
  </si>
  <si>
    <t>Уровень изм. (db)</t>
  </si>
  <si>
    <t>Уровень фон. (db)</t>
  </si>
  <si>
    <t>Уизм. /Уфон.</t>
  </si>
  <si>
    <t>Механические повреждения</t>
  </si>
  <si>
    <t>Дефектн.   Шт.</t>
  </si>
  <si>
    <t>Заменить    до</t>
  </si>
  <si>
    <t>Верхняя</t>
  </si>
  <si>
    <t>Разрушено 5 из.</t>
  </si>
  <si>
    <t>Правая</t>
  </si>
  <si>
    <t>Разрушен 1 из.</t>
  </si>
  <si>
    <t>Измерение производилось с использованием прибора УД-8.</t>
  </si>
  <si>
    <t>Уровень звучания гирлянд не превышает фоновый, за исключением изоляторов указанных в таблице.</t>
  </si>
  <si>
    <t>Мероприятия:</t>
  </si>
  <si>
    <t>Протокол утвердил: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</si>
  <si>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</si>
  <si>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</si>
  <si>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</si>
  <si>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</si>
  <si>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</si>
  <si>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NNNN</t>
  </si>
  <si>
    <t>Категория дефекта определена в соответствии с методическим руководством по применению УД-8 изд. "ППП"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</si>
</sst>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5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i/>
      <sz val="8"/>
      <color indexed="61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0" xfId="42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right"/>
      <protection locked="0"/>
    </xf>
    <xf numFmtId="2" fontId="11" fillId="0" borderId="15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 applyProtection="1">
      <alignment horizontal="left"/>
      <protection locked="0"/>
    </xf>
    <xf numFmtId="49" fontId="11" fillId="0" borderId="14" xfId="0" applyNumberFormat="1" applyFont="1" applyBorder="1" applyAlignment="1" applyProtection="1">
      <alignment horizontal="right"/>
      <protection locked="0"/>
    </xf>
    <xf numFmtId="0" fontId="12" fillId="0" borderId="14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 applyProtection="1">
      <alignment horizontal="center" wrapText="1"/>
      <protection locked="0"/>
    </xf>
    <xf numFmtId="1" fontId="11" fillId="0" borderId="16" xfId="0" applyNumberFormat="1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left" wrapText="1"/>
      <protection locked="0"/>
    </xf>
    <xf numFmtId="185" fontId="11" fillId="0" borderId="16" xfId="0" applyNumberFormat="1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22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4;&#1073;&#1086;&#1088;&#1091;&#1076;&#1086;&#1074;&#1072;&#1085;&#1080;&#1077;%20&#1042;&#1051;%20110_35\&#1059;&#1044;-8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  <sheetName val="установки"/>
      <sheetName val="РЭС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169к"/>
      <sheetName val="197"/>
      <sheetName val="У-Т"/>
      <sheetName val="ХМЕЛЬ"/>
      <sheetName val="новый 168"/>
      <sheetName val="3504"/>
      <sheetName val="план"/>
      <sheetName val="168 2009"/>
      <sheetName val="У-Т 2009"/>
      <sheetName val="197 2009"/>
      <sheetName val="3509  2009"/>
      <sheetName val="3508 2009 )"/>
      <sheetName val="3506 2009"/>
      <sheetName val="3504 2009"/>
    </sheetNames>
    <sheetDataSet>
      <sheetData sheetId="0">
        <row r="19">
          <cell r="F19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5" spans="1:3" ht="12.75">
      <c r="A5" t="s">
        <v>20</v>
      </c>
      <c r="B5" t="s">
        <v>21</v>
      </c>
      <c r="C5" t="s">
        <v>22</v>
      </c>
    </row>
    <row r="6" spans="1:3" ht="12.75">
      <c r="A6" t="s">
        <v>11</v>
      </c>
      <c r="B6" t="s">
        <v>16</v>
      </c>
      <c r="C6" t="s">
        <v>23</v>
      </c>
    </row>
    <row r="7" spans="1:3" ht="12.75">
      <c r="A7" t="s">
        <v>13</v>
      </c>
      <c r="B7" t="s">
        <v>17</v>
      </c>
      <c r="C7" t="s">
        <v>12</v>
      </c>
    </row>
    <row r="8" spans="1:3" ht="12.75">
      <c r="A8" t="s">
        <v>14</v>
      </c>
      <c r="B8" t="s">
        <v>18</v>
      </c>
      <c r="C8" t="s">
        <v>28</v>
      </c>
    </row>
    <row r="9" spans="1:4" ht="12.75">
      <c r="A9" t="s">
        <v>15</v>
      </c>
      <c r="B9" t="s">
        <v>19</v>
      </c>
      <c r="C9" s="25" t="s">
        <v>24</v>
      </c>
      <c r="D9" s="26"/>
    </row>
    <row r="10" ht="12.75">
      <c r="C10" t="s">
        <v>25</v>
      </c>
    </row>
    <row r="11" ht="12.75">
      <c r="C11" t="s">
        <v>26</v>
      </c>
    </row>
    <row r="12" ht="12.75">
      <c r="C12" t="s">
        <v>27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U36"/>
  <sheetViews>
    <sheetView showGridLines="0" tabSelected="1" zoomScalePageLayoutView="0" workbookViewId="0" topLeftCell="A1">
      <selection activeCell="BH31" sqref="BH31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8.7109375" style="0" hidden="1" customWidth="1"/>
    <col min="57" max="61" width="8.7109375" style="0" customWidth="1"/>
  </cols>
  <sheetData>
    <row r="1" spans="1:56" s="1" customFormat="1" ht="12.75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40"/>
      <c r="AB1" s="40"/>
      <c r="AC1" s="40"/>
      <c r="AD1" s="37"/>
      <c r="AE1" s="37"/>
      <c r="AF1" s="37" t="str">
        <f>'[1]Лист3'!$AF1</f>
        <v>Заказчик / Организация:</v>
      </c>
      <c r="AG1" s="30"/>
      <c r="AH1" s="30"/>
      <c r="AI1" s="30"/>
      <c r="AJ1" s="30"/>
      <c r="AK1" s="30"/>
      <c r="AL1" s="30"/>
      <c r="AM1" s="17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D1" s="2"/>
    </row>
    <row r="2" spans="1:56" s="1" customFormat="1" ht="12.75" customHeight="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40"/>
      <c r="AB2" s="40"/>
      <c r="AC2" s="40"/>
      <c r="AD2" s="37"/>
      <c r="AE2" s="37"/>
      <c r="AF2" s="37" t="str">
        <f>'[1]Лист3'!$AF2</f>
        <v>Объект / Подстанция:</v>
      </c>
      <c r="AG2" s="30"/>
      <c r="AH2" s="30"/>
      <c r="AI2" s="30"/>
      <c r="AJ2" s="16"/>
      <c r="AK2" s="16"/>
      <c r="AL2" s="16"/>
      <c r="AM2" s="1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D2" s="3"/>
    </row>
    <row r="3" spans="1:56" s="1" customFormat="1" ht="12.75" customHeight="1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0"/>
      <c r="AB3" s="40"/>
      <c r="AC3" s="40"/>
      <c r="AD3" s="37"/>
      <c r="AE3" s="37"/>
      <c r="AF3" s="37" t="str">
        <f>'[1]Лист3'!$AF3</f>
        <v>Адрес / Оборудование:</v>
      </c>
      <c r="AG3" s="30"/>
      <c r="AH3" s="30"/>
      <c r="AI3" s="30"/>
      <c r="AJ3" s="16"/>
      <c r="AK3" s="16"/>
      <c r="AL3" s="16"/>
      <c r="AM3" s="31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D3" s="4"/>
    </row>
    <row r="4" spans="1:73" s="1" customFormat="1" ht="12.7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41"/>
      <c r="AB4" s="41"/>
      <c r="AC4" s="40"/>
      <c r="AD4" s="37"/>
      <c r="AE4" s="37"/>
      <c r="AF4" s="37" t="str">
        <f>'[1]Лист3'!$AF4</f>
        <v>Дата испытания:</v>
      </c>
      <c r="AG4" s="30"/>
      <c r="AH4" s="30"/>
      <c r="AI4" s="30"/>
      <c r="AJ4" s="16"/>
      <c r="AK4" s="16"/>
      <c r="AL4" s="16"/>
      <c r="AM4" s="32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D4" s="5" t="e">
        <f>((#REF!-3)/13.07)+1.5</f>
        <v>#REF!</v>
      </c>
      <c r="BE4" s="6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57" s="1" customFormat="1" ht="12.75" customHeight="1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41"/>
      <c r="AB5" s="41"/>
      <c r="AC5" s="40"/>
      <c r="AD5" s="42"/>
      <c r="AE5" s="37"/>
      <c r="AF5" s="37" t="str">
        <f>'[1]Лист3'!$AF5</f>
        <v>Причина испытания:</v>
      </c>
      <c r="AG5" s="33"/>
      <c r="AH5" s="33"/>
      <c r="AI5" s="33"/>
      <c r="AJ5" s="16"/>
      <c r="AK5" s="16"/>
      <c r="AL5" s="16"/>
      <c r="AM5" s="1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D5" s="5" t="e">
        <f>((#REF!-3)/34)+1.2</f>
        <v>#REF!</v>
      </c>
      <c r="BE5" s="8"/>
    </row>
    <row r="6" spans="1:55" ht="12.75" customHeight="1">
      <c r="A6" s="58" t="s">
        <v>56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40"/>
      <c r="AB6" s="40"/>
      <c r="AC6" s="40"/>
      <c r="AD6" s="42"/>
      <c r="AE6" s="37"/>
      <c r="AF6" s="37" t="str">
        <f>'[1]Лист3'!$AF6</f>
        <v>Климатические условия:</v>
      </c>
      <c r="AG6" s="33"/>
      <c r="AH6" s="33"/>
      <c r="AI6" s="33"/>
      <c r="AJ6" s="16"/>
      <c r="AK6" s="16"/>
      <c r="AL6" s="16"/>
      <c r="AM6" s="17"/>
      <c r="AN6" s="39" t="s">
        <v>0</v>
      </c>
      <c r="AO6" s="39"/>
      <c r="AP6" s="61" t="s">
        <v>8</v>
      </c>
      <c r="AQ6" s="61"/>
      <c r="AR6" s="38"/>
      <c r="AS6" s="39"/>
      <c r="AT6" s="39"/>
      <c r="AU6" s="39"/>
      <c r="AV6" s="61"/>
      <c r="AW6" s="61"/>
      <c r="AX6" s="38"/>
      <c r="AY6" s="38"/>
      <c r="AZ6" s="38"/>
      <c r="BA6" s="38"/>
      <c r="BB6" s="38"/>
      <c r="BC6" s="16"/>
    </row>
    <row r="7" spans="1:57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BD7" s="5" t="e">
        <f>((#REF!-3)/56.66)+1.1</f>
        <v>#REF!</v>
      </c>
      <c r="BE7" s="8"/>
    </row>
    <row r="8" spans="18:57" ht="15">
      <c r="R8" s="64" t="s">
        <v>1</v>
      </c>
      <c r="S8" s="64"/>
      <c r="T8" s="64"/>
      <c r="U8" s="64"/>
      <c r="V8" s="64"/>
      <c r="W8" s="64"/>
      <c r="X8" s="64"/>
      <c r="Y8" s="64"/>
      <c r="Z8" s="64"/>
      <c r="AA8" s="64"/>
      <c r="AB8" s="65"/>
      <c r="AC8" s="65"/>
      <c r="AD8" s="65"/>
      <c r="AE8" s="65"/>
      <c r="AF8" s="65"/>
      <c r="AG8" s="65"/>
      <c r="AH8" s="65"/>
      <c r="AI8" s="9"/>
      <c r="BD8" s="8"/>
      <c r="BE8" s="8"/>
    </row>
    <row r="9" spans="1:59" ht="15">
      <c r="A9" s="66" t="s">
        <v>31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E9" s="8"/>
      <c r="BF9" s="8"/>
      <c r="BG9" s="8"/>
    </row>
    <row r="10" spans="14:57" ht="7.5" customHeight="1">
      <c r="N10" s="11"/>
      <c r="O10" s="11"/>
      <c r="P10" s="12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/>
      <c r="AI10" s="14"/>
      <c r="BD10" s="8"/>
      <c r="BE10" s="8"/>
    </row>
    <row r="11" spans="1:62" ht="12.75">
      <c r="A11" s="15" t="s">
        <v>32</v>
      </c>
      <c r="B11" s="15"/>
      <c r="BB11" s="16"/>
      <c r="BE11" s="16"/>
      <c r="BF11" s="16"/>
      <c r="BG11" s="16"/>
      <c r="BH11" s="16"/>
      <c r="BI11" s="16"/>
      <c r="BJ11" s="16"/>
    </row>
    <row r="12" spans="1:64" ht="9" customHeight="1">
      <c r="A12" s="55" t="s">
        <v>2</v>
      </c>
      <c r="B12" s="55"/>
      <c r="C12" s="69" t="s">
        <v>33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55" t="s">
        <v>34</v>
      </c>
      <c r="P12" s="55"/>
      <c r="Q12" s="55"/>
      <c r="R12" s="55"/>
      <c r="S12" s="55" t="s">
        <v>35</v>
      </c>
      <c r="T12" s="55"/>
      <c r="U12" s="55"/>
      <c r="V12" s="55"/>
      <c r="W12" s="55" t="s">
        <v>36</v>
      </c>
      <c r="X12" s="55"/>
      <c r="Y12" s="55"/>
      <c r="Z12" s="55"/>
      <c r="AA12" s="55" t="s">
        <v>37</v>
      </c>
      <c r="AB12" s="55"/>
      <c r="AC12" s="55"/>
      <c r="AD12" s="55"/>
      <c r="AE12" s="55" t="s">
        <v>38</v>
      </c>
      <c r="AF12" s="55"/>
      <c r="AG12" s="55"/>
      <c r="AH12" s="55"/>
      <c r="AI12" s="55" t="s">
        <v>39</v>
      </c>
      <c r="AJ12" s="55"/>
      <c r="AK12" s="55"/>
      <c r="AL12" s="55"/>
      <c r="AM12" s="55" t="s">
        <v>40</v>
      </c>
      <c r="AN12" s="55"/>
      <c r="AO12" s="55"/>
      <c r="AP12" s="55"/>
      <c r="AQ12" s="55"/>
      <c r="AR12" s="55"/>
      <c r="AS12" s="55"/>
      <c r="AT12" s="55"/>
      <c r="AU12" s="55" t="s">
        <v>41</v>
      </c>
      <c r="AV12" s="55"/>
      <c r="AW12" s="55"/>
      <c r="AX12" s="55"/>
      <c r="AY12" s="55" t="s">
        <v>42</v>
      </c>
      <c r="AZ12" s="55"/>
      <c r="BA12" s="55"/>
      <c r="BB12" s="55"/>
      <c r="BD12" s="76"/>
      <c r="BE12" s="75">
        <v>110</v>
      </c>
      <c r="BF12" s="75">
        <v>35</v>
      </c>
      <c r="BG12" s="75">
        <v>110</v>
      </c>
      <c r="BH12" s="75">
        <v>35</v>
      </c>
      <c r="BI12" s="75">
        <v>110</v>
      </c>
      <c r="BJ12" s="75">
        <v>35</v>
      </c>
      <c r="BK12" s="51"/>
      <c r="BL12" s="51"/>
    </row>
    <row r="13" spans="1:64" ht="9" customHeight="1">
      <c r="A13" s="55"/>
      <c r="B13" s="55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D13" s="76"/>
      <c r="BE13" s="75"/>
      <c r="BF13" s="75"/>
      <c r="BG13" s="75"/>
      <c r="BH13" s="75"/>
      <c r="BI13" s="75"/>
      <c r="BJ13" s="75"/>
      <c r="BK13" s="51"/>
      <c r="BL13" s="51"/>
    </row>
    <row r="14" spans="1:64" ht="12.75" customHeight="1">
      <c r="A14" s="77">
        <v>1</v>
      </c>
      <c r="B14" s="77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  <c r="O14" s="78">
        <v>35</v>
      </c>
      <c r="P14" s="78"/>
      <c r="Q14" s="78"/>
      <c r="R14" s="78"/>
      <c r="S14" s="78"/>
      <c r="T14" s="78"/>
      <c r="U14" s="78"/>
      <c r="V14" s="78"/>
      <c r="W14" s="78" t="s">
        <v>43</v>
      </c>
      <c r="X14" s="78"/>
      <c r="Y14" s="78"/>
      <c r="Z14" s="78"/>
      <c r="AA14" s="78">
        <v>50</v>
      </c>
      <c r="AB14" s="78"/>
      <c r="AC14" s="78"/>
      <c r="AD14" s="78"/>
      <c r="AE14" s="78">
        <v>12</v>
      </c>
      <c r="AF14" s="78"/>
      <c r="AG14" s="78"/>
      <c r="AH14" s="78"/>
      <c r="AI14" s="79">
        <f>AA14/AE14</f>
        <v>4.166666666666667</v>
      </c>
      <c r="AJ14" s="79"/>
      <c r="AK14" s="79"/>
      <c r="AL14" s="79"/>
      <c r="AM14" s="80" t="s">
        <v>44</v>
      </c>
      <c r="AN14" s="80"/>
      <c r="AO14" s="80"/>
      <c r="AP14" s="80"/>
      <c r="AQ14" s="80"/>
      <c r="AR14" s="80"/>
      <c r="AS14" s="80"/>
      <c r="AT14" s="80"/>
      <c r="AU14" s="78">
        <v>1</v>
      </c>
      <c r="AV14" s="78"/>
      <c r="AW14" s="78"/>
      <c r="AX14" s="78"/>
      <c r="AY14" s="81">
        <v>40452</v>
      </c>
      <c r="AZ14" s="81"/>
      <c r="BA14" s="81"/>
      <c r="BB14" s="81"/>
      <c r="BD14" s="46"/>
      <c r="BE14" s="47">
        <f>IF(AI14&lt;5,0,(IF(AI14&lt;10,1,IF(AI14&lt;15,2,IF(AI14&lt;30,3,4)))))</f>
        <v>0</v>
      </c>
      <c r="BF14" s="47">
        <f>IF(AI14&lt;5,0,(IF(AI14&lt;10,1,2)))</f>
        <v>0</v>
      </c>
      <c r="BG14" s="47" t="str">
        <f>IF(AU14=1,CONCATENATE("01.10.",'[2]Установки'!$F$19+3,),IF(AU14=2,CONCATENATE("01.10.",'[2]Установки'!$F$19,),IF(AU14&gt;2,"Немедленно","В норме")))</f>
        <v>01.10.2010</v>
      </c>
      <c r="BH14" s="47" t="str">
        <f>IF(AU14=1,CONCATENATE("01.10.",'[2]Установки'!$F$19+1,),IF(AU14&gt;1,"Немедленно","В норме"))</f>
        <v>01.10.2008</v>
      </c>
      <c r="BI14" s="47"/>
      <c r="BJ14" s="47"/>
      <c r="BK14" s="44"/>
      <c r="BL14" s="44"/>
    </row>
    <row r="15" spans="1:64" ht="12.75" customHeight="1">
      <c r="A15" s="77">
        <v>2</v>
      </c>
      <c r="B15" s="77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O15" s="78">
        <v>35</v>
      </c>
      <c r="P15" s="78"/>
      <c r="Q15" s="78"/>
      <c r="R15" s="78"/>
      <c r="S15" s="78"/>
      <c r="T15" s="78"/>
      <c r="U15" s="78"/>
      <c r="V15" s="78"/>
      <c r="W15" s="78" t="s">
        <v>45</v>
      </c>
      <c r="X15" s="78"/>
      <c r="Y15" s="78"/>
      <c r="Z15" s="78"/>
      <c r="AA15" s="78">
        <v>65</v>
      </c>
      <c r="AB15" s="78"/>
      <c r="AC15" s="78"/>
      <c r="AD15" s="78"/>
      <c r="AE15" s="78">
        <v>12</v>
      </c>
      <c r="AF15" s="78"/>
      <c r="AG15" s="78"/>
      <c r="AH15" s="78"/>
      <c r="AI15" s="79">
        <f>AA15/AE15</f>
        <v>5.416666666666667</v>
      </c>
      <c r="AJ15" s="79"/>
      <c r="AK15" s="79"/>
      <c r="AL15" s="79"/>
      <c r="AM15" s="80" t="s">
        <v>46</v>
      </c>
      <c r="AN15" s="80"/>
      <c r="AO15" s="80"/>
      <c r="AP15" s="80"/>
      <c r="AQ15" s="80"/>
      <c r="AR15" s="80"/>
      <c r="AS15" s="80"/>
      <c r="AT15" s="80"/>
      <c r="AU15" s="78">
        <v>1</v>
      </c>
      <c r="AV15" s="78"/>
      <c r="AW15" s="78"/>
      <c r="AX15" s="78"/>
      <c r="AY15" s="81">
        <v>40452</v>
      </c>
      <c r="AZ15" s="81"/>
      <c r="BA15" s="81"/>
      <c r="BB15" s="81"/>
      <c r="BD15" s="46"/>
      <c r="BE15" s="47">
        <f>IF(AI15&lt;5,0,(IF(AI15&lt;10,1,IF(AI15&lt;15,2,IF(AI15&lt;30,3,4)))))</f>
        <v>1</v>
      </c>
      <c r="BF15" s="47">
        <f>IF(AI15&lt;5,0,(IF(AI15&lt;10,1,2)))</f>
        <v>1</v>
      </c>
      <c r="BG15" s="47" t="str">
        <f>IF(AU15=1,CONCATENATE("01.10.",'[2]Установки'!$F$19+3,),IF(AU15=2,CONCATENATE("01.10.",'[2]Установки'!$F$19,),IF(AU15&gt;2,"Немедленно","В норме")))</f>
        <v>01.10.2010</v>
      </c>
      <c r="BH15" s="47" t="str">
        <f>IF(AU15=1,CONCATENATE("01.10.",'[2]Установки'!$F$19+1,),IF(AU15&gt;1,"Немедленно","В норме"))</f>
        <v>01.10.2008</v>
      </c>
      <c r="BI15" s="47"/>
      <c r="BJ15" s="47"/>
      <c r="BK15" s="44"/>
      <c r="BL15" s="44"/>
    </row>
    <row r="16" spans="1:64" ht="12.75" customHeight="1">
      <c r="A16" s="77">
        <v>3</v>
      </c>
      <c r="B16" s="77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78">
        <v>35</v>
      </c>
      <c r="P16" s="78"/>
      <c r="Q16" s="78"/>
      <c r="R16" s="78"/>
      <c r="S16" s="78"/>
      <c r="T16" s="78"/>
      <c r="U16" s="78"/>
      <c r="V16" s="78"/>
      <c r="W16" s="78" t="s">
        <v>43</v>
      </c>
      <c r="X16" s="78"/>
      <c r="Y16" s="78"/>
      <c r="Z16" s="78"/>
      <c r="AA16" s="78">
        <v>15</v>
      </c>
      <c r="AB16" s="78"/>
      <c r="AC16" s="78"/>
      <c r="AD16" s="78"/>
      <c r="AE16" s="78">
        <v>12</v>
      </c>
      <c r="AF16" s="78"/>
      <c r="AG16" s="78"/>
      <c r="AH16" s="78"/>
      <c r="AI16" s="79">
        <f>AA16/AE16</f>
        <v>1.25</v>
      </c>
      <c r="AJ16" s="79"/>
      <c r="AK16" s="79"/>
      <c r="AL16" s="79"/>
      <c r="AM16" s="80" t="s">
        <v>46</v>
      </c>
      <c r="AN16" s="80"/>
      <c r="AO16" s="80"/>
      <c r="AP16" s="80"/>
      <c r="AQ16" s="80"/>
      <c r="AR16" s="80"/>
      <c r="AS16" s="80"/>
      <c r="AT16" s="80"/>
      <c r="AU16" s="78">
        <v>1</v>
      </c>
      <c r="AV16" s="78"/>
      <c r="AW16" s="78"/>
      <c r="AX16" s="78"/>
      <c r="AY16" s="81">
        <v>40452</v>
      </c>
      <c r="AZ16" s="81"/>
      <c r="BA16" s="81"/>
      <c r="BB16" s="81"/>
      <c r="BD16" s="46"/>
      <c r="BE16" s="47">
        <f>IF(AI16&lt;5,0,(IF(AI16&lt;10,1,IF(AI16&lt;15,2,IF(AI16&lt;30,3,4)))))</f>
        <v>0</v>
      </c>
      <c r="BF16" s="47">
        <f>IF(AI16&lt;5,0,(IF(AI16&lt;10,1,2)))</f>
        <v>0</v>
      </c>
      <c r="BG16" s="47" t="str">
        <f>IF(AU16=1,CONCATENATE("01.10.",'[2]Установки'!$F$19+3,),IF(AU16=2,CONCATENATE("01.10.",'[2]Установки'!$F$19,),IF(AU16&gt;2,"Немедленно","В норме")))</f>
        <v>01.10.2010</v>
      </c>
      <c r="BH16" s="47" t="str">
        <f>IF(AU16=1,CONCATENATE("01.10.",'[2]Установки'!$F$19+1,),IF(AU16&gt;1,"Немедленно","В норме"))</f>
        <v>01.10.2008</v>
      </c>
      <c r="BI16" s="47"/>
      <c r="BJ16" s="47"/>
      <c r="BK16" s="44"/>
      <c r="BL16" s="44"/>
    </row>
    <row r="17" spans="1:57" s="22" customFormat="1" ht="7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9"/>
      <c r="BD17" s="21"/>
      <c r="BE17" s="21"/>
    </row>
    <row r="18" spans="1:60" ht="12.75">
      <c r="A18" s="15" t="s">
        <v>3</v>
      </c>
      <c r="B18" s="23"/>
      <c r="BB18" s="16"/>
      <c r="BC18" s="16"/>
      <c r="BD18" s="19"/>
      <c r="BE18" s="19"/>
      <c r="BF18" s="19"/>
      <c r="BG18" s="20"/>
      <c r="BH18" s="20"/>
    </row>
    <row r="19" spans="1:60" ht="9" customHeight="1">
      <c r="A19" s="53">
        <v>1</v>
      </c>
      <c r="B19" s="53"/>
      <c r="C19" s="51" t="s">
        <v>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16"/>
      <c r="BD19" s="19"/>
      <c r="BE19" s="19"/>
      <c r="BF19" s="19"/>
      <c r="BG19" s="20"/>
      <c r="BH19" s="20"/>
    </row>
    <row r="20" spans="1:60" ht="9" customHeight="1">
      <c r="A20" s="53">
        <v>2</v>
      </c>
      <c r="B20" s="53"/>
      <c r="C20" s="51" t="s">
        <v>57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16"/>
      <c r="BD20" s="19"/>
      <c r="BE20" s="19"/>
      <c r="BF20" s="19"/>
      <c r="BG20" s="20"/>
      <c r="BH20" s="20"/>
    </row>
    <row r="21" spans="1:60" ht="9" customHeight="1">
      <c r="A21" s="53">
        <v>3</v>
      </c>
      <c r="B21" s="53"/>
      <c r="C21" s="51" t="s">
        <v>29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16"/>
      <c r="BD21" s="19"/>
      <c r="BE21" s="19"/>
      <c r="BF21" s="19"/>
      <c r="BG21" s="20"/>
      <c r="BH21" s="20"/>
    </row>
    <row r="22" spans="1:55" ht="9" customHeight="1">
      <c r="A22" s="53">
        <v>4</v>
      </c>
      <c r="B22" s="53"/>
      <c r="C22" s="52" t="s">
        <v>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16"/>
    </row>
    <row r="23" spans="1:55" ht="9" customHeight="1">
      <c r="A23" s="53">
        <v>5</v>
      </c>
      <c r="B23" s="53"/>
      <c r="C23" s="52" t="s">
        <v>30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16"/>
    </row>
    <row r="24" spans="1:55" ht="7.5" customHeight="1">
      <c r="A24" s="52"/>
      <c r="B24" s="52"/>
      <c r="AW24" s="1"/>
      <c r="BB24" s="16"/>
      <c r="BC24" s="16"/>
    </row>
    <row r="25" spans="1:65" s="22" customFormat="1" ht="12.75" customHeight="1">
      <c r="A25" s="15" t="s">
        <v>4</v>
      </c>
      <c r="G25" s="54" t="s">
        <v>48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19"/>
      <c r="BE25" s="19"/>
      <c r="BF25" s="19"/>
      <c r="BG25" s="20"/>
      <c r="BH25" s="20"/>
      <c r="BI25" s="21"/>
      <c r="BJ25" s="21"/>
      <c r="BK25" s="21"/>
      <c r="BL25" s="21"/>
      <c r="BM25" s="21"/>
    </row>
    <row r="26" spans="1:65" s="22" customFormat="1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19"/>
      <c r="BE26" s="19"/>
      <c r="BF26" s="19"/>
      <c r="BG26" s="20"/>
      <c r="BH26" s="20"/>
      <c r="BI26" s="21"/>
      <c r="BJ26" s="21"/>
      <c r="BK26" s="21"/>
      <c r="BL26" s="21"/>
      <c r="BM26" s="21"/>
    </row>
    <row r="27" spans="1:65" s="22" customFormat="1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9"/>
      <c r="BD27" s="19"/>
      <c r="BE27" s="19"/>
      <c r="BF27" s="19"/>
      <c r="BG27" s="20"/>
      <c r="BH27" s="20"/>
      <c r="BI27" s="21"/>
      <c r="BJ27" s="21"/>
      <c r="BK27" s="21"/>
      <c r="BL27" s="21"/>
      <c r="BM27" s="21"/>
    </row>
    <row r="28" spans="1:71" s="22" customFormat="1" ht="18.75" customHeight="1">
      <c r="A28" s="24" t="s">
        <v>5</v>
      </c>
      <c r="B28" s="24"/>
      <c r="C28" s="24"/>
      <c r="D28" s="24"/>
      <c r="E28" s="24"/>
      <c r="F28" s="24"/>
      <c r="G28" s="24"/>
      <c r="H28" s="24"/>
      <c r="I28" s="24"/>
      <c r="J28" s="28"/>
      <c r="K28" s="67"/>
      <c r="L28" s="67"/>
      <c r="M28" s="67"/>
      <c r="N28" s="67"/>
      <c r="O28" s="67"/>
      <c r="P28" s="67"/>
      <c r="Q28" s="67"/>
      <c r="R28" s="67"/>
      <c r="S28" s="6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4"/>
      <c r="AH28" s="24"/>
      <c r="AI28" s="24"/>
      <c r="AJ28" s="24"/>
      <c r="AK28" s="24"/>
      <c r="AL28" s="24"/>
      <c r="AM28" s="24"/>
      <c r="AN28" s="24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D28" s="20"/>
      <c r="BE28" s="20"/>
      <c r="BF28" s="19"/>
      <c r="BG28" s="19"/>
      <c r="BH28" s="19"/>
      <c r="BI28" s="19"/>
      <c r="BJ28" s="19"/>
      <c r="BK28" s="19"/>
      <c r="BL28" s="19"/>
      <c r="BM28" s="20"/>
      <c r="BN28" s="20"/>
      <c r="BO28" s="21"/>
      <c r="BP28" s="21"/>
      <c r="BQ28" s="21"/>
      <c r="BR28" s="21"/>
      <c r="BS28" s="21"/>
    </row>
    <row r="29" spans="1:71" s="22" customFormat="1" ht="18.75" customHeight="1">
      <c r="A29" s="24"/>
      <c r="B29" s="24"/>
      <c r="C29" s="24"/>
      <c r="D29" s="24"/>
      <c r="E29" s="24"/>
      <c r="F29" s="24"/>
      <c r="G29" s="24"/>
      <c r="H29" s="24"/>
      <c r="I29" s="24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4"/>
      <c r="AH29" s="24"/>
      <c r="AI29" s="24"/>
      <c r="AJ29" s="24"/>
      <c r="AK29" s="24"/>
      <c r="AL29" s="24"/>
      <c r="AM29" s="24"/>
      <c r="AN29" s="24"/>
      <c r="AP29" s="17"/>
      <c r="AQ29" s="17"/>
      <c r="AR29" s="17"/>
      <c r="AS29" s="17"/>
      <c r="AT29" s="17"/>
      <c r="AU29" s="17"/>
      <c r="AV29" s="17"/>
      <c r="AW29" s="17"/>
      <c r="AX29" s="17"/>
      <c r="BD29" s="20"/>
      <c r="BE29" s="20"/>
      <c r="BF29" s="19"/>
      <c r="BG29" s="19"/>
      <c r="BH29" s="19"/>
      <c r="BI29" s="19"/>
      <c r="BJ29" s="19"/>
      <c r="BK29" s="19"/>
      <c r="BL29" s="19"/>
      <c r="BM29" s="20"/>
      <c r="BN29" s="20"/>
      <c r="BO29" s="21"/>
      <c r="BP29" s="21"/>
      <c r="BQ29" s="21"/>
      <c r="BR29" s="21"/>
      <c r="BS29" s="21"/>
    </row>
    <row r="30" spans="1:65" s="22" customFormat="1" ht="18.75" customHeight="1">
      <c r="A30" s="24" t="s">
        <v>6</v>
      </c>
      <c r="B30" s="24"/>
      <c r="C30" s="24"/>
      <c r="D30" s="24"/>
      <c r="E30" s="24"/>
      <c r="F30" s="24"/>
      <c r="G30" s="24"/>
      <c r="H30" s="24"/>
      <c r="I30" s="2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4"/>
      <c r="AH30" s="24"/>
      <c r="AI30" s="24"/>
      <c r="AJ30" s="24"/>
      <c r="AK30" s="24"/>
      <c r="AL30" s="24"/>
      <c r="AM30" s="24"/>
      <c r="AN30" s="24"/>
      <c r="AO30" s="34" t="s">
        <v>9</v>
      </c>
      <c r="AP30" s="85"/>
      <c r="AQ30" s="85"/>
      <c r="AR30" s="35" t="s">
        <v>9</v>
      </c>
      <c r="AS30" s="86"/>
      <c r="AT30" s="86"/>
      <c r="AU30" s="86"/>
      <c r="AV30" s="86"/>
      <c r="AW30" s="86"/>
      <c r="AX30" s="86"/>
      <c r="AY30" s="87">
        <v>20</v>
      </c>
      <c r="AZ30" s="87"/>
      <c r="BA30" s="87"/>
      <c r="BB30" s="36" t="s">
        <v>10</v>
      </c>
      <c r="BC30" s="19"/>
      <c r="BD30" s="19"/>
      <c r="BE30" s="19"/>
      <c r="BF30" s="19"/>
      <c r="BG30" s="20"/>
      <c r="BH30" s="20"/>
      <c r="BI30" s="21"/>
      <c r="BJ30" s="21"/>
      <c r="BK30" s="21"/>
      <c r="BL30" s="21"/>
      <c r="BM30" s="21"/>
    </row>
    <row r="31" spans="1:65" s="22" customFormat="1" ht="18.75" customHeight="1">
      <c r="A31" s="24"/>
      <c r="B31" s="24"/>
      <c r="C31" s="24"/>
      <c r="D31" s="24"/>
      <c r="E31" s="24"/>
      <c r="F31" s="24"/>
      <c r="G31" s="24"/>
      <c r="H31" s="24"/>
      <c r="I31" s="24"/>
      <c r="J31" s="45"/>
      <c r="K31" s="45"/>
      <c r="L31" s="45"/>
      <c r="M31" s="45"/>
      <c r="N31" s="45"/>
      <c r="O31" s="45"/>
      <c r="P31" s="45"/>
      <c r="Q31" s="45"/>
      <c r="R31" s="4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34"/>
      <c r="AP31" s="88"/>
      <c r="AQ31" s="88"/>
      <c r="AR31" s="35"/>
      <c r="AS31" s="89"/>
      <c r="AT31" s="89"/>
      <c r="AU31" s="89"/>
      <c r="AV31" s="89"/>
      <c r="AW31" s="89"/>
      <c r="AX31" s="89"/>
      <c r="AY31" s="87"/>
      <c r="AZ31" s="87"/>
      <c r="BA31" s="87"/>
      <c r="BB31" s="36"/>
      <c r="BC31" s="19"/>
      <c r="BD31" s="19"/>
      <c r="BE31" s="19"/>
      <c r="BF31" s="19"/>
      <c r="BG31" s="20"/>
      <c r="BH31" s="20"/>
      <c r="BI31" s="21"/>
      <c r="BJ31" s="21"/>
      <c r="BK31" s="21"/>
      <c r="BL31" s="21"/>
      <c r="BM31" s="21"/>
    </row>
    <row r="32" spans="1:65" s="22" customFormat="1" ht="12.75" customHeight="1">
      <c r="A32" s="15" t="s">
        <v>49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49"/>
      <c r="BD32" s="19"/>
      <c r="BE32" s="19"/>
      <c r="BF32" s="19"/>
      <c r="BG32" s="20"/>
      <c r="BH32" s="20"/>
      <c r="BI32" s="21"/>
      <c r="BJ32" s="21"/>
      <c r="BK32" s="21"/>
      <c r="BL32" s="21"/>
      <c r="BM32" s="21"/>
    </row>
    <row r="33" spans="1:65" s="22" customFormat="1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19"/>
      <c r="BE33" s="19"/>
      <c r="BF33" s="19"/>
      <c r="BG33" s="20"/>
      <c r="BH33" s="20"/>
      <c r="BI33" s="21"/>
      <c r="BJ33" s="21"/>
      <c r="BK33" s="21"/>
      <c r="BL33" s="21"/>
      <c r="BM33" s="21"/>
    </row>
    <row r="34" spans="1:65" s="22" customFormat="1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19"/>
      <c r="BE34" s="19"/>
      <c r="BF34" s="19"/>
      <c r="BG34" s="20"/>
      <c r="BH34" s="20"/>
      <c r="BI34" s="21"/>
      <c r="BJ34" s="21"/>
      <c r="BK34" s="21"/>
      <c r="BL34" s="21"/>
      <c r="BM34" s="21"/>
    </row>
    <row r="35" spans="1:65" s="22" customFormat="1" ht="18.75" customHeight="1">
      <c r="A35" s="24"/>
      <c r="B35" s="24"/>
      <c r="C35" s="24"/>
      <c r="D35" s="24"/>
      <c r="E35" s="24"/>
      <c r="F35" s="24"/>
      <c r="G35" s="24"/>
      <c r="H35" s="24"/>
      <c r="I35" s="24"/>
      <c r="J35" s="45"/>
      <c r="K35" s="17"/>
      <c r="L35" s="17"/>
      <c r="M35" s="17"/>
      <c r="N35" s="17"/>
      <c r="O35" s="17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17"/>
      <c r="AW35" s="17"/>
      <c r="AX35" s="17"/>
      <c r="AY35" s="20"/>
      <c r="AZ35" s="20"/>
      <c r="BA35" s="20"/>
      <c r="BB35" s="19"/>
      <c r="BC35" s="19"/>
      <c r="BD35" s="19"/>
      <c r="BE35" s="19"/>
      <c r="BF35" s="19"/>
      <c r="BG35" s="20"/>
      <c r="BH35" s="20"/>
      <c r="BI35" s="21"/>
      <c r="BJ35" s="21"/>
      <c r="BK35" s="21"/>
      <c r="BL35" s="21"/>
      <c r="BM35" s="21"/>
    </row>
    <row r="36" spans="1:54" ht="18.75" customHeight="1">
      <c r="A36" s="50" t="s">
        <v>50</v>
      </c>
      <c r="B36" s="50"/>
      <c r="C36" s="50"/>
      <c r="D36" s="50"/>
      <c r="E36" s="50"/>
      <c r="F36" s="50"/>
      <c r="G36" s="50"/>
      <c r="H36" s="50"/>
      <c r="I36" s="50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4"/>
      <c r="AH36" s="24"/>
      <c r="AI36" s="24"/>
      <c r="AJ36" s="24"/>
      <c r="AK36" s="24"/>
      <c r="AL36" s="24"/>
      <c r="AM36" s="24"/>
      <c r="AN36" s="50"/>
      <c r="AO36" s="34" t="s">
        <v>9</v>
      </c>
      <c r="AP36" s="85"/>
      <c r="AQ36" s="85"/>
      <c r="AR36" s="35" t="s">
        <v>9</v>
      </c>
      <c r="AS36" s="86"/>
      <c r="AT36" s="86"/>
      <c r="AU36" s="86"/>
      <c r="AV36" s="86"/>
      <c r="AW36" s="86"/>
      <c r="AX36" s="86"/>
      <c r="AY36" s="87">
        <v>20</v>
      </c>
      <c r="AZ36" s="87"/>
      <c r="BA36" s="87"/>
      <c r="BB36" s="36" t="s">
        <v>10</v>
      </c>
    </row>
  </sheetData>
  <sheetProtection/>
  <mergeCells count="100">
    <mergeCell ref="J36:S36"/>
    <mergeCell ref="AP36:AQ36"/>
    <mergeCell ref="AS36:AX36"/>
    <mergeCell ref="AY36:BA36"/>
    <mergeCell ref="J29:S29"/>
    <mergeCell ref="J30:S30"/>
    <mergeCell ref="AP30:AQ30"/>
    <mergeCell ref="AS30:AX30"/>
    <mergeCell ref="AY30:BA30"/>
    <mergeCell ref="AP31:AQ31"/>
    <mergeCell ref="AS31:AX31"/>
    <mergeCell ref="AY31:BA31"/>
    <mergeCell ref="A19:B19"/>
    <mergeCell ref="C19:BB19"/>
    <mergeCell ref="AI16:AL16"/>
    <mergeCell ref="AM16:AT16"/>
    <mergeCell ref="AU16:AX16"/>
    <mergeCell ref="AY16:BB16"/>
    <mergeCell ref="AE16:AH16"/>
    <mergeCell ref="W15:Z15"/>
    <mergeCell ref="AA15:AD15"/>
    <mergeCell ref="C14:N14"/>
    <mergeCell ref="C15:N15"/>
    <mergeCell ref="C16:N16"/>
    <mergeCell ref="A15:B15"/>
    <mergeCell ref="O15:R15"/>
    <mergeCell ref="S15:V15"/>
    <mergeCell ref="AU15:AX15"/>
    <mergeCell ref="AY15:BB15"/>
    <mergeCell ref="A16:B16"/>
    <mergeCell ref="O16:R16"/>
    <mergeCell ref="S16:V16"/>
    <mergeCell ref="W16:Z16"/>
    <mergeCell ref="AA16:AD16"/>
    <mergeCell ref="AI14:AL14"/>
    <mergeCell ref="AM14:AT14"/>
    <mergeCell ref="AU14:AX14"/>
    <mergeCell ref="AY14:BB14"/>
    <mergeCell ref="AE15:AH15"/>
    <mergeCell ref="AI15:AL15"/>
    <mergeCell ref="AM15:AT15"/>
    <mergeCell ref="BJ12:BJ13"/>
    <mergeCell ref="BK12:BK13"/>
    <mergeCell ref="BL12:BL13"/>
    <mergeCell ref="A14:B14"/>
    <mergeCell ref="O14:R14"/>
    <mergeCell ref="S14:V14"/>
    <mergeCell ref="W14:Z14"/>
    <mergeCell ref="AA14:AD14"/>
    <mergeCell ref="AE14:AH14"/>
    <mergeCell ref="BF12:BF13"/>
    <mergeCell ref="AI12:AL13"/>
    <mergeCell ref="AM12:AT13"/>
    <mergeCell ref="BG12:BG13"/>
    <mergeCell ref="BH12:BH13"/>
    <mergeCell ref="BI12:BI13"/>
    <mergeCell ref="AU12:AX13"/>
    <mergeCell ref="AY12:BB13"/>
    <mergeCell ref="BD12:BD13"/>
    <mergeCell ref="BE12:BE13"/>
    <mergeCell ref="G25:BC25"/>
    <mergeCell ref="A26:BC26"/>
    <mergeCell ref="K28:S28"/>
    <mergeCell ref="AO28:BB28"/>
    <mergeCell ref="O12:R13"/>
    <mergeCell ref="S12:V13"/>
    <mergeCell ref="W12:Z13"/>
    <mergeCell ref="C12:N13"/>
    <mergeCell ref="AA12:AD13"/>
    <mergeCell ref="AE12:AH13"/>
    <mergeCell ref="AP6:AQ6"/>
    <mergeCell ref="AV6:AW6"/>
    <mergeCell ref="A34:BC34"/>
    <mergeCell ref="A5:Z5"/>
    <mergeCell ref="A6:Z6"/>
    <mergeCell ref="A7:Z7"/>
    <mergeCell ref="R8:AA8"/>
    <mergeCell ref="AB8:AH8"/>
    <mergeCell ref="A9:BC9"/>
    <mergeCell ref="A24:B24"/>
    <mergeCell ref="A12:B13"/>
    <mergeCell ref="AN1:BB1"/>
    <mergeCell ref="AN2:BB2"/>
    <mergeCell ref="A3:Z3"/>
    <mergeCell ref="A4:Z4"/>
    <mergeCell ref="AN3:BB3"/>
    <mergeCell ref="AN4:BB4"/>
    <mergeCell ref="A1:Z1"/>
    <mergeCell ref="A2:Z2"/>
    <mergeCell ref="AN5:BB5"/>
    <mergeCell ref="C20:BB20"/>
    <mergeCell ref="A20:B20"/>
    <mergeCell ref="G32:BB32"/>
    <mergeCell ref="A33:BC33"/>
    <mergeCell ref="C21:BB21"/>
    <mergeCell ref="A21:B21"/>
    <mergeCell ref="A22:B22"/>
    <mergeCell ref="C22:BB22"/>
    <mergeCell ref="A23:B23"/>
    <mergeCell ref="C23:BB23"/>
  </mergeCells>
  <conditionalFormatting sqref="Y43 W43">
    <cfRule type="cellIs" priority="1" dxfId="9" operator="greaterThan" stopIfTrue="1">
      <formula>Z43</formula>
    </cfRule>
    <cfRule type="cellIs" priority="2" dxfId="9" operator="greaterThan" stopIfTrue="1">
      <formula>AC43</formula>
    </cfRule>
  </conditionalFormatting>
  <conditionalFormatting sqref="X43">
    <cfRule type="cellIs" priority="3" dxfId="9" operator="greaterThan" stopIfTrue="1">
      <formula>AB43</formula>
    </cfRule>
    <cfRule type="cellIs" priority="4" dxfId="9" operator="greaterThan" stopIfTrue="1">
      <formula>AE43</formula>
    </cfRule>
  </conditionalFormatting>
  <conditionalFormatting sqref="AB43">
    <cfRule type="cellIs" priority="5" dxfId="9" operator="greaterThan" stopIfTrue="1">
      <formula>X43</formula>
    </cfRule>
    <cfRule type="cellIs" priority="6" dxfId="9" operator="greaterThan" stopIfTrue="1">
      <formula>AE43</formula>
    </cfRule>
  </conditionalFormatting>
  <conditionalFormatting sqref="Z43">
    <cfRule type="cellIs" priority="7" dxfId="9" operator="greaterThan" stopIfTrue="1">
      <formula>W43</formula>
    </cfRule>
    <cfRule type="cellIs" priority="8" dxfId="9" operator="greaterThan" stopIfTrue="1">
      <formula>AC43</formula>
    </cfRule>
  </conditionalFormatting>
  <conditionalFormatting sqref="AA43">
    <cfRule type="cellIs" priority="9" dxfId="9" operator="greaterThan" stopIfTrue="1">
      <formula>X43</formula>
    </cfRule>
    <cfRule type="cellIs" priority="10" dxfId="9" operator="greaterThan" stopIfTrue="1">
      <formula>AE43</formula>
    </cfRule>
  </conditionalFormatting>
  <conditionalFormatting sqref="AC43:AD43">
    <cfRule type="cellIs" priority="11" dxfId="9" operator="greaterThan" stopIfTrue="1">
      <formula>W43</formula>
    </cfRule>
    <cfRule type="cellIs" priority="12" dxfId="9" operator="greaterThan" stopIfTrue="1">
      <formula>Z43</formula>
    </cfRule>
  </conditionalFormatting>
  <conditionalFormatting sqref="AE43">
    <cfRule type="cellIs" priority="13" dxfId="9" operator="greaterThan" stopIfTrue="1">
      <formula>X43</formula>
    </cfRule>
    <cfRule type="cellIs" priority="14" dxfId="9" operator="greaterThan" stopIfTrue="1">
      <formula>AA43</formula>
    </cfRule>
  </conditionalFormatting>
  <conditionalFormatting sqref="AL43:AN43">
    <cfRule type="expression" priority="15" dxfId="9" stopIfTrue="1">
      <formula>AL43/AI43&gt;0.6</formula>
    </cfRule>
  </conditionalFormatting>
  <conditionalFormatting sqref="AU43:AV43 AX43:AY43">
    <cfRule type="cellIs" priority="16" dxfId="8" operator="equal" stopIfTrue="1">
      <formula>"Аварийный дефект"</formula>
    </cfRule>
  </conditionalFormatting>
  <conditionalFormatting sqref="AY32 AY35 AY29 AY27">
    <cfRule type="cellIs" priority="17" dxfId="7" operator="equal" stopIfTrue="1">
      <formula>"Не годен"</formula>
    </cfRule>
  </conditionalFormatting>
  <conditionalFormatting sqref="BE14:BE16">
    <cfRule type="expression" priority="18" dxfId="1" stopIfTrue="1">
      <formula>BD14&gt;0.6</formula>
    </cfRule>
  </conditionalFormatting>
  <conditionalFormatting sqref="BF14:BF16">
    <cfRule type="expression" priority="19" dxfId="1" stopIfTrue="1">
      <formula>BD14&lt;0.6</formula>
    </cfRule>
  </conditionalFormatting>
  <conditionalFormatting sqref="BG14:BG16">
    <cfRule type="expression" priority="20" dxfId="1" stopIfTrue="1">
      <formula>BD14&gt;0.6</formula>
    </cfRule>
  </conditionalFormatting>
  <conditionalFormatting sqref="BH14:BH16">
    <cfRule type="expression" priority="21" dxfId="1" stopIfTrue="1">
      <formula>BD14&lt;0.6</formula>
    </cfRule>
  </conditionalFormatting>
  <conditionalFormatting sqref="BI14:BI16">
    <cfRule type="expression" priority="22" dxfId="1" stopIfTrue="1">
      <formula>BD14&gt;0.6</formula>
    </cfRule>
  </conditionalFormatting>
  <conditionalFormatting sqref="BJ14:BJ16">
    <cfRule type="expression" priority="23" dxfId="1" stopIfTrue="1">
      <formula>BD14&lt;0.6</formula>
    </cfRule>
  </conditionalFormatting>
  <conditionalFormatting sqref="BD14:BD16">
    <cfRule type="cellIs" priority="24" dxfId="0" operator="between" stopIfTrue="1">
      <formula>0.49</formula>
      <formula>0.6</formula>
    </cfRule>
  </conditionalFormatting>
  <dataValidations count="5">
    <dataValidation type="list" allowBlank="1" showInputMessage="1" showErrorMessage="1" sqref="W14:Z16">
      <formula1>ф</formula1>
    </dataValidation>
    <dataValidation type="list" allowBlank="1" showInputMessage="1" showErrorMessage="1" sqref="AN5:BB5">
      <formula1>пр</formula1>
    </dataValidation>
    <dataValidation type="list" allowBlank="1" showInputMessage="1" showErrorMessage="1" sqref="M14:M16 O14:R16">
      <formula1>на</formula1>
    </dataValidation>
    <dataValidation type="list" allowBlank="1" showInputMessage="1" showErrorMessage="1" sqref="C14:L16">
      <formula1>вл</formula1>
    </dataValidation>
    <dataValidation type="list" allowBlank="1" showInputMessage="1" showErrorMessage="1" sqref="AM14:AT16">
      <formula1>м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5"/>
  <headerFooter alignWithMargins="0">
    <oddFooter>&amp;R&amp;8Страница &amp;P              Страниц &amp;N</oddFooter>
  </headerFooter>
  <legacyDrawing r:id="rId4"/>
  <oleObjects>
    <oleObject progId="Equation.3" shapeId="196687" r:id="rId2"/>
    <oleObject progId="Equation.3" shapeId="19668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2009-07-02T05:03:50Z</cp:lastPrinted>
  <dcterms:created xsi:type="dcterms:W3CDTF">1996-10-08T23:32:33Z</dcterms:created>
  <dcterms:modified xsi:type="dcterms:W3CDTF">2011-02-16T07:11:38Z</dcterms:modified>
  <cp:category/>
  <cp:version/>
  <cp:contentType/>
  <cp:contentStatus/>
</cp:coreProperties>
</file>