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830" windowHeight="11880" tabRatio="825" activeTab="1"/>
  </bookViews>
  <sheets>
    <sheet name="ответственные" sheetId="1" r:id="rId1"/>
    <sheet name="т-1" sheetId="2" r:id="rId2"/>
    <sheet name="ВВ-10" sheetId="3" r:id="rId3"/>
  </sheets>
  <definedNames>
    <definedName name="АП">'ответственные'!$E$3:$E$13</definedName>
    <definedName name="ВН">'ответственные'!$A$3:$A$9</definedName>
    <definedName name="ДП">'ответственные'!$F$3:$F$9</definedName>
    <definedName name="НН">'ответственные'!$G$3:$G$8</definedName>
    <definedName name="О">'ответственные'!$A$22:$A$38</definedName>
    <definedName name="_xlnm.Print_Area" localSheetId="2">'ВВ-10'!$A$1:$X$134</definedName>
    <definedName name="_xlnm.Print_Area" localSheetId="1">'т-1'!$A$1:$X$134</definedName>
    <definedName name="ОУ">'ответственные'!$A$22:$G$38</definedName>
    <definedName name="ПР">'ответственные'!$C$3:$C$7</definedName>
    <definedName name="ПС">'ответственные'!$I$3:$I$30</definedName>
    <definedName name="РР">'ответственные'!$B$3:$B$11</definedName>
    <definedName name="РУ">'ответственные'!#REF!</definedName>
    <definedName name="С">'ответственные'!$H$3:$H$20</definedName>
    <definedName name="СЛ">'ответственные'!#REF!</definedName>
    <definedName name="ЧБ">'ответственные'!$D$3:$D$15</definedName>
  </definedNames>
  <calcPr fullCalcOnLoad="1"/>
</workbook>
</file>

<file path=xl/comments2.xml><?xml version="1.0" encoding="utf-8"?>
<comments xmlns="http://schemas.openxmlformats.org/spreadsheetml/2006/main">
  <authors>
    <author>Карасев</author>
  </authors>
  <commentList>
    <comment ref="A14" authorId="0">
      <text>
        <r>
          <rPr>
            <b/>
            <sz val="8"/>
            <rFont val="Tahoma"/>
            <family val="0"/>
          </rPr>
          <t>Член бригады</t>
        </r>
        <r>
          <rPr>
            <sz val="8"/>
            <rFont val="Tahoma"/>
            <family val="0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0"/>
          </rPr>
          <t>Член бригады</t>
        </r>
        <r>
          <rPr>
            <sz val="8"/>
            <rFont val="Tahoma"/>
            <family val="0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0"/>
          </rPr>
          <t>Механизм</t>
        </r>
        <r>
          <rPr>
            <sz val="8"/>
            <rFont val="Tahoma"/>
            <family val="0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0"/>
          </rPr>
          <t>Механизм</t>
        </r>
        <r>
          <rPr>
            <sz val="8"/>
            <rFont val="Tahoma"/>
            <family val="0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0"/>
          </rPr>
          <t>Механизм</t>
        </r>
      </text>
    </comment>
    <comment ref="K12" authorId="0">
      <text>
        <r>
          <rPr>
            <b/>
            <sz val="8"/>
            <rFont val="Tahoma"/>
            <family val="0"/>
          </rPr>
          <t>Член бригады</t>
        </r>
        <r>
          <rPr>
            <sz val="8"/>
            <rFont val="Tahoma"/>
            <family val="0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0"/>
          </rPr>
          <t>Член бригады</t>
        </r>
        <r>
          <rPr>
            <sz val="8"/>
            <rFont val="Tahoma"/>
            <family val="0"/>
          </rPr>
          <t xml:space="preserve">
</t>
        </r>
      </text>
    </comment>
    <comment ref="Q40" authorId="0">
      <text>
        <r>
          <rPr>
            <b/>
            <sz val="8"/>
            <rFont val="Tahoma"/>
            <family val="0"/>
          </rPr>
          <t>Поставь галочки напротив тех карт, сама напишет.</t>
        </r>
      </text>
    </comment>
  </commentList>
</comments>
</file>

<file path=xl/comments3.xml><?xml version="1.0" encoding="utf-8"?>
<comments xmlns="http://schemas.openxmlformats.org/spreadsheetml/2006/main">
  <authors>
    <author>Карасев</author>
  </authors>
  <commentList>
    <comment ref="A14" authorId="0">
      <text>
        <r>
          <rPr>
            <b/>
            <sz val="8"/>
            <rFont val="Tahoma"/>
            <family val="0"/>
          </rPr>
          <t>Член бригады</t>
        </r>
        <r>
          <rPr>
            <sz val="8"/>
            <rFont val="Tahoma"/>
            <family val="0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0"/>
          </rPr>
          <t>Член бригады</t>
        </r>
        <r>
          <rPr>
            <sz val="8"/>
            <rFont val="Tahoma"/>
            <family val="0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0"/>
          </rPr>
          <t>Механизм</t>
        </r>
        <r>
          <rPr>
            <sz val="8"/>
            <rFont val="Tahoma"/>
            <family val="0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0"/>
          </rPr>
          <t>Механизм</t>
        </r>
        <r>
          <rPr>
            <sz val="8"/>
            <rFont val="Tahoma"/>
            <family val="0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0"/>
          </rPr>
          <t>Механизм</t>
        </r>
      </text>
    </comment>
    <comment ref="K12" authorId="0">
      <text>
        <r>
          <rPr>
            <b/>
            <sz val="8"/>
            <rFont val="Tahoma"/>
            <family val="0"/>
          </rPr>
          <t>Член бригады</t>
        </r>
        <r>
          <rPr>
            <sz val="8"/>
            <rFont val="Tahoma"/>
            <family val="0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0"/>
          </rPr>
          <t>Член бригады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<sst xmlns="http://schemas.openxmlformats.org/spreadsheetml/2006/main" count="381" uniqueCount="156">
  <si>
    <t xml:space="preserve">Организация </t>
  </si>
  <si>
    <t>Подразделение</t>
  </si>
  <si>
    <t>НАРЯД-ДОПУСК №</t>
  </si>
  <si>
    <t>для работы в электроустановках</t>
  </si>
  <si>
    <t>Ответственному руководителю работ</t>
  </si>
  <si>
    <t>допускающему</t>
  </si>
  <si>
    <t>(фамилия, инициалы)</t>
  </si>
  <si>
    <t>Производителю работ</t>
  </si>
  <si>
    <t>наблюдающему</t>
  </si>
  <si>
    <t>С членами бригады</t>
  </si>
  <si>
    <t>Поручается</t>
  </si>
  <si>
    <t>ПС</t>
  </si>
  <si>
    <t xml:space="preserve">Работу начать: </t>
  </si>
  <si>
    <t>дата</t>
  </si>
  <si>
    <t>время</t>
  </si>
  <si>
    <t>:</t>
  </si>
  <si>
    <t>00</t>
  </si>
  <si>
    <t xml:space="preserve">Работу закончить: </t>
  </si>
  <si>
    <t>Меры по подготовке рабочих мест</t>
  </si>
  <si>
    <t>Наименование электроустановок, в которых нужно произвести отключения и установить заземления</t>
  </si>
  <si>
    <t>Что должно быть отключено и где заземлено</t>
  </si>
  <si>
    <t>Отдельные указания</t>
  </si>
  <si>
    <t xml:space="preserve">Наряд выдал: </t>
  </si>
  <si>
    <t>Подпись</t>
  </si>
  <si>
    <t xml:space="preserve">Фамилия, инициалы  </t>
  </si>
  <si>
    <t xml:space="preserve">Наряд продлил по: </t>
  </si>
  <si>
    <t>Регистрация целевого инструктажа, проводимого выдающим наряд</t>
  </si>
  <si>
    <t>Целевой инструктаж провел</t>
  </si>
  <si>
    <t>Целевой инструктаж получил</t>
  </si>
  <si>
    <t>Работник выдавший наряд</t>
  </si>
  <si>
    <t>Ответственный руководитель работ (производитель работ, наблюдающий)</t>
  </si>
  <si>
    <t>(подпись)</t>
  </si>
  <si>
    <t>Разрешение на подготовку рабочих мест и на допуск к выполнению работы</t>
  </si>
  <si>
    <t>Дата, время</t>
  </si>
  <si>
    <t>Рабочие места подготовлены . Под напряжением остались</t>
  </si>
  <si>
    <t>Допускающий</t>
  </si>
  <si>
    <t>Регистрация целевого инструктажа, проводимого допускающим при первичном допуске</t>
  </si>
  <si>
    <t>(фамилия, инициалы, подпись)</t>
  </si>
  <si>
    <t>Ежедневный допуск к работе и время ее окончания</t>
  </si>
  <si>
    <t>Бригада получила целевой инструктаж и допущена на подготовленное рабочее место</t>
  </si>
  <si>
    <t>Работа закончена,                                         бригада удалена</t>
  </si>
  <si>
    <t>Наименование                   рабочего места</t>
  </si>
  <si>
    <t>Дата,       время</t>
  </si>
  <si>
    <t>Подписи                                                                                                        (подпись) (фамилия, инициалы)</t>
  </si>
  <si>
    <t>Дата,    время</t>
  </si>
  <si>
    <t>допускающего</t>
  </si>
  <si>
    <t>Производителя работ (наблюдающего)</t>
  </si>
  <si>
    <t>Регистрация целевого инструктажа, проводимого ответственным руководителем работ</t>
  </si>
  <si>
    <t>(производителем работ, наблюдающим)</t>
  </si>
  <si>
    <t xml:space="preserve"> Производитель работ                 члены бригады</t>
  </si>
  <si>
    <t>Производитель работ (наблюдающий)</t>
  </si>
  <si>
    <t>Изменения в составе бригады</t>
  </si>
  <si>
    <t>Введен в состав бригады</t>
  </si>
  <si>
    <t>Выведен из состава бригады</t>
  </si>
  <si>
    <r>
      <t xml:space="preserve">Дата,время            </t>
    </r>
    <r>
      <rPr>
        <sz val="8"/>
        <rFont val="Times New Roman Cyr"/>
        <family val="1"/>
      </rPr>
      <t>(дата) (время)</t>
    </r>
  </si>
  <si>
    <t>Разрешил</t>
  </si>
  <si>
    <t>(фамилия, инициалы, группа)</t>
  </si>
  <si>
    <t>(подпись)(фамилия, инициалы)</t>
  </si>
  <si>
    <t>Работа полностью закончена, бригада удалена, заземления, установленные бригадой, сняты</t>
  </si>
  <si>
    <t>сообщено (кому)</t>
  </si>
  <si>
    <t>(должность) (фамилия, инициалы)</t>
  </si>
  <si>
    <t>Дата</t>
  </si>
  <si>
    <t>(подпись) (фамилия, инициалы)</t>
  </si>
  <si>
    <t xml:space="preserve">Ответственный руководитель работ </t>
  </si>
  <si>
    <t>Выдающий наряд</t>
  </si>
  <si>
    <t xml:space="preserve">Руководитель </t>
  </si>
  <si>
    <t>Производитель</t>
  </si>
  <si>
    <t>Член бригады</t>
  </si>
  <si>
    <t>Наблюдающий</t>
  </si>
  <si>
    <t>Подстанция</t>
  </si>
  <si>
    <t>Технологическая карта</t>
  </si>
  <si>
    <t>водитель ЛВИ-3</t>
  </si>
  <si>
    <t>водитель ЭТЛ-35</t>
  </si>
  <si>
    <t>оперативному персоналу</t>
  </si>
  <si>
    <t>КРУН-10</t>
  </si>
  <si>
    <t>Подъем людей на высоту с применением автоподъемника.</t>
  </si>
  <si>
    <t>ВН</t>
  </si>
  <si>
    <t>РР</t>
  </si>
  <si>
    <t>ПР</t>
  </si>
  <si>
    <t>ЧБ</t>
  </si>
  <si>
    <t>ДП</t>
  </si>
  <si>
    <t>НН</t>
  </si>
  <si>
    <t>ТК</t>
  </si>
  <si>
    <t>работник в люльке</t>
  </si>
  <si>
    <t>Права</t>
  </si>
  <si>
    <t>АП</t>
  </si>
  <si>
    <r>
      <t xml:space="preserve">Подпись                         производителя работ </t>
    </r>
    <r>
      <rPr>
        <sz val="8"/>
        <rFont val="Times New Roman Cyr"/>
        <family val="1"/>
      </rPr>
      <t>(наблюдающего) (подпись) (фамилия, инициалы)</t>
    </r>
  </si>
  <si>
    <t>производитель работ (наблюдающий), члены бригады</t>
  </si>
  <si>
    <t>Служба</t>
  </si>
  <si>
    <t>-----</t>
  </si>
  <si>
    <t>Разрешение на подготовку рабочих мест                                                                         и на допуск к выполнению работы выдал                                           (должность, фамилия или подпись)</t>
  </si>
  <si>
    <t>Подпись работника получившего разрешение на подготовку рабочих мест                                               и на допуск к выполнению работы</t>
  </si>
  <si>
    <t>О</t>
  </si>
  <si>
    <t>Допускающему на время испытания разрешается отключить</t>
  </si>
  <si>
    <t>При работе на высоте более 1.3 м использовать предохранительный монтерский пояс.</t>
  </si>
  <si>
    <t>Строп пояса прицеплять за металлоконструкции оборудования.</t>
  </si>
  <si>
    <t>МВ-35 особоопасное место (оборудование блочного типа). Работу выполнять под непосредственным надзором ОРР.</t>
  </si>
  <si>
    <t>Подъем людей на высоту производиться с использованием АП-17А по технологической карте 29</t>
  </si>
  <si>
    <t>АП-17А установить на проезжей части ОРУ-110/35/10 между ОВ-110 и ТТ-110 ОВ-110. ЛВИ-3 и АП-17А заземлить.</t>
  </si>
  <si>
    <t>С</t>
  </si>
  <si>
    <t>Испытание силового трансформатора 110/35/10</t>
  </si>
  <si>
    <t>Испытание силового трансформатора 110/10</t>
  </si>
  <si>
    <t>Испытание силового трансформатора 35/10</t>
  </si>
  <si>
    <t>Испытание силового трансформатора 10/0,4</t>
  </si>
  <si>
    <t>Испытание трансформатора напряжения 110 кВ</t>
  </si>
  <si>
    <t>Испытание трансформатора напряжения 35 кВ</t>
  </si>
  <si>
    <t>Испытание трансформатора напряжения 10 кВ</t>
  </si>
  <si>
    <t>Испытание трансформатора тока 110 кВ</t>
  </si>
  <si>
    <t>Испытание трансформатора тока 35 кВ</t>
  </si>
  <si>
    <t>Испытание конденсатора ВЧ связи 110-35 кВ</t>
  </si>
  <si>
    <t>Испытание вентильного разрядника 110 кВ</t>
  </si>
  <si>
    <t>Испытание вентильного разрядника  35кВ</t>
  </si>
  <si>
    <t>Испытание вентильного разрядника 10кВ</t>
  </si>
  <si>
    <t>Испытание ОПН-10</t>
  </si>
  <si>
    <t>Испытание  масляного выключателя 110 кВ (МКП-110М)</t>
  </si>
  <si>
    <t>Испытание  масляного выключателя 110 кВ (ММО-110)</t>
  </si>
  <si>
    <t>Испытание  масляного выключателя  35кВ  (ВТ-35, С-35, ВМ-35)</t>
  </si>
  <si>
    <t>Испытание  масляного выключателя  35кВ (ВМК-35Э)</t>
  </si>
  <si>
    <t>Испытание  вакуумного выключателя  35кВ</t>
  </si>
  <si>
    <t>Испытание  выключателя  10 кВ</t>
  </si>
  <si>
    <t>Испытание ячейки КРУН-10</t>
  </si>
  <si>
    <t>Испытание ШМ-10</t>
  </si>
  <si>
    <t>Испытание ДГК-10</t>
  </si>
  <si>
    <t>Испытание БСК-10</t>
  </si>
  <si>
    <t>Испытание кабеля 10 кВ</t>
  </si>
  <si>
    <t>Монтаж кабельной муфты 10 кВ</t>
  </si>
  <si>
    <t>Работа выполняется  с использованием ЭТЛ-35 по ТК № 20</t>
  </si>
  <si>
    <t xml:space="preserve"> КРУН-10</t>
  </si>
  <si>
    <t xml:space="preserve">Т-1 </t>
  </si>
  <si>
    <t>Произвести испытание: Т-1</t>
  </si>
  <si>
    <t>КРУН-10 ,  ВВ-10 ВЛ-1002</t>
  </si>
  <si>
    <t>Произвести испытание:   ВВ-10 ВЛ-1002</t>
  </si>
  <si>
    <t>ВЛ-1002 отключить и заземлить со стороны возможной подачи напряжения</t>
  </si>
  <si>
    <t>Допускающему на время испытания разрешается отключить ЗН-10 МВ-10 ВЛ-1002</t>
  </si>
  <si>
    <t>Работу производить под непосредственным надзором ответственного за безопасное производство работ подъемником Петров</t>
  </si>
  <si>
    <t>Иванов И.И. гр. 5</t>
  </si>
  <si>
    <t>Петров П.П.. гр. 5</t>
  </si>
  <si>
    <t>Сидоров С.С. гр. 5</t>
  </si>
  <si>
    <t>машинист ВС</t>
  </si>
  <si>
    <t>машинист АП</t>
  </si>
  <si>
    <t>ывенрвр</t>
  </si>
  <si>
    <t>ыврвар</t>
  </si>
  <si>
    <t>ыварвар</t>
  </si>
  <si>
    <t>варвар</t>
  </si>
  <si>
    <t>уцнуцн</t>
  </si>
  <si>
    <t>ыфвепапрт</t>
  </si>
  <si>
    <t>уыкнке</t>
  </si>
  <si>
    <t>Работу производить под непосредственным надзором ответственного руководителя работ аегееене</t>
  </si>
  <si>
    <t>Париж ОРУ 110/35/10</t>
  </si>
  <si>
    <t>Парижмонтаж</t>
  </si>
  <si>
    <t>№2</t>
  </si>
  <si>
    <t>Отключить :  на ПС Париж ШР-110 Т-1, МВ-35 Т-1, ТР-35 Т-1, ВВ-10 Т-1, РК-10 ТСН-10 №1. Тележку ВВ-10 Т-1 поставить в ремонтное положение,  7АВ "РПН Т-1" в шкафу РСН №1.</t>
  </si>
  <si>
    <t>Включить: на ПС Париж ЗН-110 Т-1, ЗН-35 Т-1, ЗН-10 Т-1, установить ПЗ-10 кВ №5 от РК-10 ТСН-10 №1 в сторону Т-1.</t>
  </si>
  <si>
    <t>Отключить :  на ПС Лондонс ЛР-10 ВЛ-1002, МВ-10 ВЛ-1002, ШР-10 ВЛ-1002</t>
  </si>
  <si>
    <t>Включить: на ПС Лондон  ЗН-10 ВЛ-1002, ЗН-10 МВ-10 ВЛ-1002</t>
  </si>
  <si>
    <t>ПС Лондон ВЛ-1002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</si>
</sst>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dd/mm/yy;@"/>
    <numFmt numFmtId="182" formatCode="dd/mm/yyyy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</numFmts>
  <fonts count="58">
    <font>
      <sz val="10"/>
      <name val="Arial"/>
      <family val="0"/>
    </font>
    <font>
      <sz val="10"/>
      <name val="Times New Roman CYR"/>
      <family val="1"/>
    </font>
    <font>
      <b/>
      <i/>
      <sz val="10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b/>
      <sz val="14"/>
      <name val="Times New Roman Cyr"/>
      <family val="1"/>
    </font>
    <font>
      <b/>
      <sz val="11"/>
      <name val="Times New Roman Cyr"/>
      <family val="1"/>
    </font>
    <font>
      <b/>
      <i/>
      <sz val="8"/>
      <name val="Times New Roman Cyr"/>
      <family val="1"/>
    </font>
    <font>
      <b/>
      <sz val="8"/>
      <name val="Times New Roman Cyr"/>
      <family val="1"/>
    </font>
    <font>
      <sz val="11"/>
      <name val="Times New Roman Cyr"/>
      <family val="1"/>
    </font>
    <font>
      <b/>
      <i/>
      <sz val="11"/>
      <name val="Times New Roman Cyr"/>
      <family val="1"/>
    </font>
    <font>
      <sz val="9"/>
      <name val="Times New Roman Cyr"/>
      <family val="1"/>
    </font>
    <font>
      <i/>
      <sz val="8"/>
      <name val="Times New Roman Cyr"/>
      <family val="1"/>
    </font>
    <font>
      <b/>
      <i/>
      <sz val="9"/>
      <name val="Times New Roman Cyr"/>
      <family val="1"/>
    </font>
    <font>
      <sz val="9"/>
      <name val="Arial"/>
      <family val="0"/>
    </font>
    <font>
      <sz val="8"/>
      <name val="Tahoma"/>
      <family val="2"/>
    </font>
    <font>
      <sz val="8"/>
      <name val="Arial"/>
      <family val="0"/>
    </font>
    <font>
      <sz val="10"/>
      <color indexed="9"/>
      <name val="Times New Roman Cyr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Times New Roman CYR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3" fillId="0" borderId="11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1" fillId="0" borderId="1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8" fillId="0" borderId="12" xfId="0" applyFont="1" applyBorder="1" applyAlignment="1" applyProtection="1">
      <alignment horizontal="right" vertical="top"/>
      <protection/>
    </xf>
    <xf numFmtId="0" fontId="9" fillId="0" borderId="12" xfId="0" applyFont="1" applyBorder="1" applyAlignment="1" applyProtection="1">
      <alignment horizontal="right" vertical="top"/>
      <protection/>
    </xf>
    <xf numFmtId="0" fontId="9" fillId="0" borderId="0" xfId="0" applyFont="1" applyBorder="1" applyAlignment="1" applyProtection="1">
      <alignment horizontal="center" vertical="top"/>
      <protection/>
    </xf>
    <xf numFmtId="0" fontId="10" fillId="0" borderId="0" xfId="0" applyFont="1" applyAlignment="1" applyProtection="1">
      <alignment horizontal="left"/>
      <protection/>
    </xf>
    <xf numFmtId="0" fontId="4" fillId="0" borderId="10" xfId="0" applyFont="1" applyBorder="1" applyAlignment="1" applyProtection="1">
      <alignment horizontal="center" vertical="top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right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49" fontId="2" fillId="0" borderId="10" xfId="0" applyNumberFormat="1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right"/>
      <protection/>
    </xf>
    <xf numFmtId="0" fontId="1" fillId="0" borderId="11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left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17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12" fillId="0" borderId="15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2" fillId="0" borderId="19" xfId="0" applyFont="1" applyBorder="1" applyAlignment="1" applyProtection="1">
      <alignment horizontal="center" vertical="top" wrapText="1"/>
      <protection/>
    </xf>
    <xf numFmtId="0" fontId="4" fillId="0" borderId="20" xfId="0" applyFont="1" applyBorder="1" applyAlignment="1" applyProtection="1">
      <alignment horizontal="center" vertical="top"/>
      <protection/>
    </xf>
    <xf numFmtId="0" fontId="12" fillId="0" borderId="21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22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22" xfId="0" applyFont="1" applyBorder="1" applyAlignment="1" applyProtection="1">
      <alignment horizontal="left"/>
      <protection/>
    </xf>
    <xf numFmtId="0" fontId="1" fillId="0" borderId="23" xfId="0" applyFont="1" applyBorder="1" applyAlignment="1" applyProtection="1">
      <alignment horizontal="left"/>
      <protection/>
    </xf>
    <xf numFmtId="0" fontId="1" fillId="0" borderId="24" xfId="0" applyFont="1" applyBorder="1" applyAlignment="1" applyProtection="1">
      <alignment horizontal="left"/>
      <protection/>
    </xf>
    <xf numFmtId="0" fontId="1" fillId="0" borderId="25" xfId="0" applyFont="1" applyBorder="1" applyAlignment="1" applyProtection="1">
      <alignment horizontal="left"/>
      <protection/>
    </xf>
    <xf numFmtId="0" fontId="1" fillId="0" borderId="26" xfId="0" applyFont="1" applyBorder="1" applyAlignment="1" applyProtection="1">
      <alignment horizontal="left"/>
      <protection/>
    </xf>
    <xf numFmtId="0" fontId="0" fillId="33" borderId="0" xfId="0" applyFill="1" applyAlignment="1">
      <alignment/>
    </xf>
    <xf numFmtId="0" fontId="0" fillId="33" borderId="27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9" xfId="0" applyFill="1" applyBorder="1" applyAlignment="1">
      <alignment/>
    </xf>
    <xf numFmtId="0" fontId="15" fillId="33" borderId="27" xfId="0" applyFont="1" applyFill="1" applyBorder="1" applyAlignment="1">
      <alignment/>
    </xf>
    <xf numFmtId="0" fontId="15" fillId="0" borderId="27" xfId="0" applyFont="1" applyBorder="1" applyAlignment="1">
      <alignment/>
    </xf>
    <xf numFmtId="0" fontId="15" fillId="0" borderId="28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29" xfId="0" applyFont="1" applyFill="1" applyBorder="1" applyAlignment="1">
      <alignment/>
    </xf>
    <xf numFmtId="0" fontId="15" fillId="33" borderId="28" xfId="0" applyFont="1" applyFill="1" applyBorder="1" applyAlignment="1">
      <alignment/>
    </xf>
    <xf numFmtId="0" fontId="15" fillId="33" borderId="29" xfId="0" applyFont="1" applyFill="1" applyBorder="1" applyAlignment="1">
      <alignment/>
    </xf>
    <xf numFmtId="0" fontId="11" fillId="0" borderId="10" xfId="0" applyFont="1" applyBorder="1" applyAlignment="1" applyProtection="1">
      <alignment horizontal="left"/>
      <protection/>
    </xf>
    <xf numFmtId="0" fontId="17" fillId="0" borderId="27" xfId="0" applyFont="1" applyBorder="1" applyAlignment="1">
      <alignment/>
    </xf>
    <xf numFmtId="0" fontId="17" fillId="0" borderId="30" xfId="0" applyFont="1" applyFill="1" applyBorder="1" applyAlignment="1">
      <alignment/>
    </xf>
    <xf numFmtId="0" fontId="17" fillId="33" borderId="27" xfId="0" applyFont="1" applyFill="1" applyBorder="1" applyAlignment="1">
      <alignment/>
    </xf>
    <xf numFmtId="0" fontId="17" fillId="0" borderId="28" xfId="0" applyFont="1" applyFill="1" applyBorder="1" applyAlignment="1">
      <alignment/>
    </xf>
    <xf numFmtId="0" fontId="17" fillId="0" borderId="11" xfId="0" applyFont="1" applyFill="1" applyBorder="1" applyAlignment="1">
      <alignment/>
    </xf>
    <xf numFmtId="0" fontId="17" fillId="0" borderId="29" xfId="0" applyFont="1" applyFill="1" applyBorder="1" applyAlignment="1">
      <alignment/>
    </xf>
    <xf numFmtId="0" fontId="18" fillId="0" borderId="0" xfId="0" applyFont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/>
    </xf>
    <xf numFmtId="0" fontId="21" fillId="33" borderId="10" xfId="0" applyFont="1" applyFill="1" applyBorder="1" applyAlignment="1" applyProtection="1">
      <alignment horizontal="left"/>
      <protection/>
    </xf>
    <xf numFmtId="0" fontId="5" fillId="33" borderId="10" xfId="0" applyFont="1" applyFill="1" applyBorder="1" applyAlignment="1" applyProtection="1">
      <alignment horizontal="left"/>
      <protection/>
    </xf>
    <xf numFmtId="0" fontId="5" fillId="33" borderId="11" xfId="0" applyFont="1" applyFill="1" applyBorder="1" applyAlignment="1" applyProtection="1">
      <alignment horizontal="left"/>
      <protection/>
    </xf>
    <xf numFmtId="0" fontId="21" fillId="33" borderId="11" xfId="0" applyFont="1" applyFill="1" applyBorder="1" applyAlignment="1" applyProtection="1">
      <alignment horizontal="left"/>
      <protection/>
    </xf>
    <xf numFmtId="0" fontId="5" fillId="33" borderId="11" xfId="0" applyFont="1" applyFill="1" applyBorder="1" applyAlignment="1" applyProtection="1">
      <alignment horizontal="left"/>
      <protection locked="0"/>
    </xf>
    <xf numFmtId="0" fontId="5" fillId="33" borderId="11" xfId="0" applyFont="1" applyFill="1" applyBorder="1" applyAlignment="1" applyProtection="1">
      <alignment horizontal="left"/>
      <protection/>
    </xf>
    <xf numFmtId="0" fontId="17" fillId="0" borderId="30" xfId="0" applyFont="1" applyFill="1" applyBorder="1" applyAlignment="1" quotePrefix="1">
      <alignment horizontal="center"/>
    </xf>
    <xf numFmtId="0" fontId="18" fillId="0" borderId="0" xfId="0" applyFont="1" applyBorder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  <xf numFmtId="0" fontId="3" fillId="0" borderId="21" xfId="0" applyFont="1" applyBorder="1" applyAlignment="1" applyProtection="1">
      <alignment horizontal="left"/>
      <protection locked="0"/>
    </xf>
    <xf numFmtId="0" fontId="19" fillId="0" borderId="27" xfId="42" applyBorder="1" applyAlignment="1" applyProtection="1">
      <alignment vertical="top" wrapText="1"/>
      <protection/>
    </xf>
    <xf numFmtId="0" fontId="19" fillId="0" borderId="31" xfId="42" applyBorder="1" applyAlignment="1" applyProtection="1">
      <alignment vertical="top" wrapText="1"/>
      <protection/>
    </xf>
    <xf numFmtId="0" fontId="15" fillId="33" borderId="28" xfId="0" applyFont="1" applyFill="1" applyBorder="1" applyAlignment="1">
      <alignment/>
    </xf>
    <xf numFmtId="0" fontId="15" fillId="33" borderId="29" xfId="0" applyFont="1" applyFill="1" applyBorder="1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center" vertical="top"/>
      <protection/>
    </xf>
    <xf numFmtId="0" fontId="4" fillId="0" borderId="12" xfId="0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right"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left"/>
      <protection locked="0"/>
    </xf>
    <xf numFmtId="0" fontId="12" fillId="0" borderId="32" xfId="0" applyFont="1" applyBorder="1" applyAlignment="1" applyProtection="1">
      <alignment horizontal="center" vertical="center" wrapText="1"/>
      <protection/>
    </xf>
    <xf numFmtId="0" fontId="12" fillId="0" borderId="33" xfId="0" applyFont="1" applyBorder="1" applyAlignment="1" applyProtection="1">
      <alignment horizontal="center" wrapText="1"/>
      <protection/>
    </xf>
    <xf numFmtId="0" fontId="12" fillId="0" borderId="34" xfId="0" applyFont="1" applyBorder="1" applyAlignment="1" applyProtection="1">
      <alignment horizontal="center" wrapText="1"/>
      <protection/>
    </xf>
    <xf numFmtId="0" fontId="12" fillId="0" borderId="35" xfId="0" applyFont="1" applyBorder="1" applyAlignment="1" applyProtection="1">
      <alignment horizontal="center" wrapText="1"/>
      <protection/>
    </xf>
    <xf numFmtId="0" fontId="12" fillId="0" borderId="17" xfId="0" applyFont="1" applyBorder="1" applyAlignment="1" applyProtection="1">
      <alignment horizontal="center" wrapText="1"/>
      <protection/>
    </xf>
    <xf numFmtId="0" fontId="12" fillId="0" borderId="0" xfId="0" applyFont="1" applyBorder="1" applyAlignment="1" applyProtection="1">
      <alignment horizontal="center" wrapText="1"/>
      <protection/>
    </xf>
    <xf numFmtId="0" fontId="12" fillId="0" borderId="18" xfId="0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left"/>
      <protection/>
    </xf>
    <xf numFmtId="0" fontId="1" fillId="0" borderId="10" xfId="0" applyFont="1" applyBorder="1" applyAlignment="1" applyProtection="1">
      <alignment horizontal="left"/>
      <protection/>
    </xf>
    <xf numFmtId="0" fontId="4" fillId="0" borderId="24" xfId="0" applyFont="1" applyBorder="1" applyAlignment="1" applyProtection="1">
      <alignment horizontal="center" vertical="top"/>
      <protection/>
    </xf>
    <xf numFmtId="0" fontId="4" fillId="0" borderId="25" xfId="0" applyFont="1" applyBorder="1" applyAlignment="1" applyProtection="1">
      <alignment horizontal="center" vertical="top"/>
      <protection/>
    </xf>
    <xf numFmtId="0" fontId="4" fillId="0" borderId="26" xfId="0" applyFont="1" applyBorder="1" applyAlignment="1" applyProtection="1">
      <alignment horizontal="center" vertical="top"/>
      <protection/>
    </xf>
    <xf numFmtId="0" fontId="4" fillId="0" borderId="36" xfId="0" applyFont="1" applyBorder="1" applyAlignment="1" applyProtection="1">
      <alignment horizontal="center" vertical="top"/>
      <protection/>
    </xf>
    <xf numFmtId="0" fontId="4" fillId="0" borderId="37" xfId="0" applyFont="1" applyBorder="1" applyAlignment="1" applyProtection="1">
      <alignment horizontal="center" vertical="top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0" fontId="2" fillId="0" borderId="16" xfId="0" applyFont="1" applyBorder="1" applyAlignment="1" applyProtection="1">
      <alignment horizontal="left" vertical="top" wrapText="1"/>
      <protection/>
    </xf>
    <xf numFmtId="0" fontId="12" fillId="0" borderId="17" xfId="0" applyFont="1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12" fillId="0" borderId="18" xfId="0" applyFont="1" applyBorder="1" applyAlignment="1" applyProtection="1">
      <alignment horizontal="center" vertical="top" wrapText="1"/>
      <protection/>
    </xf>
    <xf numFmtId="0" fontId="12" fillId="0" borderId="19" xfId="0" applyFont="1" applyBorder="1" applyAlignment="1" applyProtection="1">
      <alignment horizontal="center" vertical="top" wrapText="1"/>
      <protection/>
    </xf>
    <xf numFmtId="0" fontId="12" fillId="0" borderId="20" xfId="0" applyFont="1" applyBorder="1" applyAlignment="1" applyProtection="1">
      <alignment horizontal="center" vertical="top" wrapText="1"/>
      <protection/>
    </xf>
    <xf numFmtId="0" fontId="12" fillId="0" borderId="38" xfId="0" applyFont="1" applyBorder="1" applyAlignment="1" applyProtection="1">
      <alignment horizontal="center" vertical="top" wrapText="1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left" vertical="top" wrapText="1"/>
      <protection/>
    </xf>
    <xf numFmtId="0" fontId="11" fillId="0" borderId="10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left" vertical="top" wrapText="1"/>
      <protection/>
    </xf>
    <xf numFmtId="0" fontId="12" fillId="0" borderId="33" xfId="0" applyFont="1" applyBorder="1" applyAlignment="1" applyProtection="1">
      <alignment horizontal="center"/>
      <protection/>
    </xf>
    <xf numFmtId="0" fontId="12" fillId="0" borderId="34" xfId="0" applyFont="1" applyBorder="1" applyAlignment="1" applyProtection="1">
      <alignment horizontal="center"/>
      <protection/>
    </xf>
    <xf numFmtId="0" fontId="12" fillId="0" borderId="35" xfId="0" applyFont="1" applyBorder="1" applyAlignment="1" applyProtection="1">
      <alignment horizontal="center"/>
      <protection/>
    </xf>
    <xf numFmtId="0" fontId="12" fillId="0" borderId="33" xfId="0" applyFont="1" applyBorder="1" applyAlignment="1" applyProtection="1">
      <alignment horizontal="center" vertical="center" wrapText="1"/>
      <protection/>
    </xf>
    <xf numFmtId="0" fontId="12" fillId="0" borderId="34" xfId="0" applyFont="1" applyBorder="1" applyAlignment="1" applyProtection="1">
      <alignment horizontal="center" vertical="center" wrapText="1"/>
      <protection/>
    </xf>
    <xf numFmtId="0" fontId="12" fillId="0" borderId="35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0" fontId="12" fillId="0" borderId="20" xfId="0" applyFont="1" applyBorder="1" applyAlignment="1" applyProtection="1">
      <alignment horizontal="center" vertical="center" wrapText="1"/>
      <protection/>
    </xf>
    <xf numFmtId="0" fontId="12" fillId="0" borderId="38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center" vertical="top"/>
      <protection/>
    </xf>
    <xf numFmtId="0" fontId="4" fillId="0" borderId="38" xfId="0" applyFont="1" applyBorder="1" applyAlignment="1" applyProtection="1">
      <alignment horizontal="center" vertical="top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1" fillId="0" borderId="39" xfId="0" applyFont="1" applyBorder="1" applyAlignment="1" applyProtection="1">
      <alignment horizontal="center"/>
      <protection/>
    </xf>
    <xf numFmtId="0" fontId="1" fillId="0" borderId="40" xfId="0" applyFont="1" applyBorder="1" applyAlignment="1" applyProtection="1">
      <alignment horizontal="center"/>
      <protection/>
    </xf>
    <xf numFmtId="0" fontId="1" fillId="0" borderId="41" xfId="0" applyFont="1" applyBorder="1" applyAlignment="1" applyProtection="1">
      <alignment horizontal="center"/>
      <protection/>
    </xf>
    <xf numFmtId="0" fontId="12" fillId="0" borderId="33" xfId="0" applyFont="1" applyBorder="1" applyAlignment="1" applyProtection="1">
      <alignment horizontal="center" vertical="top" wrapText="1"/>
      <protection/>
    </xf>
    <xf numFmtId="0" fontId="12" fillId="0" borderId="34" xfId="0" applyFont="1" applyBorder="1" applyAlignment="1" applyProtection="1">
      <alignment horizontal="center" vertical="top" wrapText="1"/>
      <protection/>
    </xf>
    <xf numFmtId="0" fontId="12" fillId="0" borderId="35" xfId="0" applyFont="1" applyBorder="1" applyAlignment="1" applyProtection="1">
      <alignment horizontal="center" vertical="top" wrapText="1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left" wrapText="1"/>
      <protection/>
    </xf>
    <xf numFmtId="0" fontId="2" fillId="0" borderId="13" xfId="0" applyFont="1" applyBorder="1" applyAlignment="1" applyProtection="1">
      <alignment horizontal="left" wrapText="1"/>
      <protection/>
    </xf>
    <xf numFmtId="0" fontId="2" fillId="0" borderId="14" xfId="0" applyFont="1" applyBorder="1" applyAlignment="1" applyProtection="1">
      <alignment horizontal="left" wrapText="1"/>
      <protection/>
    </xf>
    <xf numFmtId="0" fontId="4" fillId="0" borderId="17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12" fillId="0" borderId="39" xfId="0" applyFont="1" applyBorder="1" applyAlignment="1" applyProtection="1">
      <alignment horizontal="center" vertical="center" wrapText="1"/>
      <protection/>
    </xf>
    <xf numFmtId="0" fontId="12" fillId="0" borderId="40" xfId="0" applyFont="1" applyBorder="1" applyAlignment="1" applyProtection="1">
      <alignment horizontal="center" vertical="center" wrapText="1"/>
      <protection/>
    </xf>
    <xf numFmtId="0" fontId="12" fillId="0" borderId="41" xfId="0" applyFont="1" applyBorder="1" applyAlignment="1" applyProtection="1">
      <alignment horizontal="center" vertical="center" wrapText="1"/>
      <protection/>
    </xf>
    <xf numFmtId="0" fontId="12" fillId="0" borderId="21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/>
      <protection/>
    </xf>
    <xf numFmtId="0" fontId="12" fillId="0" borderId="32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0" fontId="3" fillId="0" borderId="16" xfId="0" applyFont="1" applyBorder="1" applyAlignment="1" applyProtection="1">
      <alignment horizontal="left" vertical="top" wrapText="1"/>
      <protection/>
    </xf>
    <xf numFmtId="0" fontId="11" fillId="0" borderId="21" xfId="0" applyFont="1" applyBorder="1" applyAlignment="1" applyProtection="1">
      <alignment horizontal="center" wrapText="1"/>
      <protection/>
    </xf>
    <xf numFmtId="0" fontId="11" fillId="0" borderId="13" xfId="0" applyFont="1" applyBorder="1" applyAlignment="1" applyProtection="1">
      <alignment horizontal="center" wrapText="1"/>
      <protection/>
    </xf>
    <xf numFmtId="0" fontId="11" fillId="0" borderId="14" xfId="0" applyFont="1" applyBorder="1" applyAlignment="1" applyProtection="1">
      <alignment horizontal="center" wrapText="1"/>
      <protection/>
    </xf>
    <xf numFmtId="0" fontId="1" fillId="0" borderId="32" xfId="0" applyFont="1" applyBorder="1" applyAlignment="1" applyProtection="1">
      <alignment horizontal="left"/>
      <protection/>
    </xf>
    <xf numFmtId="0" fontId="12" fillId="0" borderId="19" xfId="0" applyFont="1" applyBorder="1" applyAlignment="1" applyProtection="1">
      <alignment horizontal="center" wrapText="1"/>
      <protection/>
    </xf>
    <xf numFmtId="0" fontId="12" fillId="0" borderId="20" xfId="0" applyFont="1" applyBorder="1" applyAlignment="1" applyProtection="1">
      <alignment horizontal="center" wrapText="1"/>
      <protection/>
    </xf>
    <xf numFmtId="0" fontId="12" fillId="0" borderId="38" xfId="0" applyFont="1" applyBorder="1" applyAlignment="1" applyProtection="1">
      <alignment horizontal="center" wrapText="1"/>
      <protection/>
    </xf>
    <xf numFmtId="14" fontId="5" fillId="0" borderId="10" xfId="0" applyNumberFormat="1" applyFont="1" applyBorder="1" applyAlignment="1" applyProtection="1">
      <alignment horizontal="center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wrapText="1"/>
      <protection/>
    </xf>
    <xf numFmtId="0" fontId="2" fillId="0" borderId="13" xfId="0" applyFont="1" applyBorder="1" applyAlignment="1" applyProtection="1">
      <alignment horizontal="center" wrapText="1"/>
      <protection/>
    </xf>
    <xf numFmtId="0" fontId="2" fillId="0" borderId="14" xfId="0" applyFont="1" applyBorder="1" applyAlignment="1" applyProtection="1">
      <alignment horizontal="center" wrapText="1"/>
      <protection/>
    </xf>
    <xf numFmtId="0" fontId="21" fillId="0" borderId="21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14" fillId="0" borderId="10" xfId="0" applyFont="1" applyBorder="1" applyAlignment="1" applyProtection="1">
      <alignment horizontal="left"/>
      <protection locked="0"/>
    </xf>
    <xf numFmtId="0" fontId="14" fillId="0" borderId="13" xfId="0" applyFont="1" applyBorder="1" applyAlignment="1" applyProtection="1">
      <alignment horizontal="left"/>
      <protection locked="0"/>
    </xf>
    <xf numFmtId="0" fontId="14" fillId="0" borderId="11" xfId="0" applyFont="1" applyBorder="1" applyAlignment="1" applyProtection="1">
      <alignment horizontal="left"/>
      <protection locked="0"/>
    </xf>
    <xf numFmtId="181" fontId="11" fillId="0" borderId="10" xfId="0" applyNumberFormat="1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left"/>
      <protection locked="0"/>
    </xf>
    <xf numFmtId="0" fontId="3" fillId="0" borderId="25" xfId="0" applyFont="1" applyBorder="1" applyAlignment="1" applyProtection="1">
      <alignment horizontal="left"/>
      <protection locked="0"/>
    </xf>
    <xf numFmtId="0" fontId="3" fillId="0" borderId="26" xfId="0" applyFont="1" applyBorder="1" applyAlignment="1" applyProtection="1">
      <alignment horizontal="left"/>
      <protection locked="0"/>
    </xf>
    <xf numFmtId="0" fontId="9" fillId="0" borderId="24" xfId="0" applyFont="1" applyBorder="1" applyAlignment="1" applyProtection="1">
      <alignment vertical="center" wrapText="1"/>
      <protection locked="0"/>
    </xf>
    <xf numFmtId="0" fontId="9" fillId="0" borderId="25" xfId="0" applyFont="1" applyBorder="1" applyAlignment="1" applyProtection="1">
      <alignment vertical="center" wrapText="1"/>
      <protection locked="0"/>
    </xf>
    <xf numFmtId="0" fontId="9" fillId="0" borderId="26" xfId="0" applyFont="1" applyBorder="1" applyAlignment="1" applyProtection="1">
      <alignment vertical="center" wrapText="1"/>
      <protection locked="0"/>
    </xf>
    <xf numFmtId="0" fontId="9" fillId="0" borderId="22" xfId="0" applyFont="1" applyBorder="1" applyAlignment="1" applyProtection="1">
      <alignment vertical="center" wrapText="1"/>
      <protection locked="0"/>
    </xf>
    <xf numFmtId="0" fontId="9" fillId="0" borderId="11" xfId="0" applyFont="1" applyBorder="1" applyAlignment="1" applyProtection="1">
      <alignment vertical="center" wrapText="1"/>
      <protection locked="0"/>
    </xf>
    <xf numFmtId="0" fontId="9" fillId="0" borderId="23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righ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9" fillId="0" borderId="36" xfId="0" applyFont="1" applyBorder="1" applyAlignment="1" applyProtection="1">
      <alignment vertical="center" wrapText="1"/>
      <protection locked="0"/>
    </xf>
    <xf numFmtId="0" fontId="9" fillId="0" borderId="12" xfId="0" applyFont="1" applyBorder="1" applyAlignment="1" applyProtection="1">
      <alignment vertical="center" wrapText="1"/>
      <protection locked="0"/>
    </xf>
    <xf numFmtId="0" fontId="9" fillId="0" borderId="37" xfId="0" applyFont="1" applyBorder="1" applyAlignment="1" applyProtection="1">
      <alignment vertical="center" wrapText="1"/>
      <protection locked="0"/>
    </xf>
    <xf numFmtId="0" fontId="9" fillId="0" borderId="15" xfId="0" applyFont="1" applyBorder="1" applyAlignment="1" applyProtection="1">
      <alignment vertical="center" wrapText="1"/>
      <protection locked="0"/>
    </xf>
    <xf numFmtId="0" fontId="9" fillId="0" borderId="10" xfId="0" applyFont="1" applyBorder="1" applyAlignment="1" applyProtection="1">
      <alignment vertical="center" wrapText="1"/>
      <protection locked="0"/>
    </xf>
    <xf numFmtId="0" fontId="9" fillId="0" borderId="16" xfId="0" applyFont="1" applyBorder="1" applyAlignment="1" applyProtection="1">
      <alignment vertical="center" wrapText="1"/>
      <protection locked="0"/>
    </xf>
    <xf numFmtId="181" fontId="11" fillId="0" borderId="11" xfId="0" applyNumberFormat="1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14" fillId="0" borderId="13" xfId="0" applyFont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18" xfId="0" applyFont="1" applyBorder="1" applyAlignment="1" applyProtection="1">
      <alignment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48;&#1053;&#1057;&#1058;&#1056;&#1059;&#1050;&#1062;&#1048;&#1048;\&#1048;&#1085;&#1089;&#1090;&#1088;&#1091;&#1082;&#1094;&#1080;&#1080;%20&#1101;&#1082;&#1089;&#1087;&#1083;&#1091;&#1072;&#1090;&#1072;&#1094;&#1080;&#1086;&#1085;&#1085;&#1099;&#1077;\&#1058;&#1077;&#1093;&#1085;&#1086;&#1083;&#1086;&#1075;&#1080;&#1095;&#1077;&#1089;&#1082;&#1080;&#1077;%20&#1082;&#1072;&#1088;&#1090;&#1099;%202009\01%20&#1090;&#1088;-&#1088;%20110_35_10.doc" TargetMode="External" /><Relationship Id="rId2" Type="http://schemas.openxmlformats.org/officeDocument/2006/relationships/hyperlink" Target="&#1048;&#1053;&#1057;&#1058;&#1056;&#1059;&#1050;&#1062;&#1048;&#1048;\&#1048;&#1085;&#1089;&#1090;&#1088;&#1091;&#1082;&#1094;&#1080;&#1080;%20&#1101;&#1082;&#1089;&#1087;&#1083;&#1091;&#1072;&#1090;&#1072;&#1094;&#1080;&#1086;&#1085;&#1085;&#1099;&#1077;\&#1058;&#1077;&#1093;&#1085;&#1086;&#1083;&#1086;&#1075;&#1080;&#1095;&#1077;&#1089;&#1082;&#1080;&#1077;%20&#1082;&#1072;&#1088;&#1090;&#1099;%202009\02%20&#1090;&#1088;-&#1088;%20110_10.doc" TargetMode="External" /><Relationship Id="rId3" Type="http://schemas.openxmlformats.org/officeDocument/2006/relationships/hyperlink" Target="&#1048;&#1053;&#1057;&#1058;&#1056;&#1059;&#1050;&#1062;&#1048;&#1048;\&#1048;&#1085;&#1089;&#1090;&#1088;&#1091;&#1082;&#1094;&#1080;&#1080;%20&#1101;&#1082;&#1089;&#1087;&#1083;&#1091;&#1072;&#1090;&#1072;&#1094;&#1080;&#1086;&#1085;&#1085;&#1099;&#1077;\&#1058;&#1077;&#1093;&#1085;&#1086;&#1083;&#1086;&#1075;&#1080;&#1095;&#1077;&#1089;&#1082;&#1080;&#1077;%20&#1082;&#1072;&#1088;&#1090;&#1099;%202009\03%20&#1090;&#1088;-&#1088;%2035_10.doc" TargetMode="External" /><Relationship Id="rId4" Type="http://schemas.openxmlformats.org/officeDocument/2006/relationships/hyperlink" Target="&#1048;&#1053;&#1057;&#1058;&#1056;&#1059;&#1050;&#1062;&#1048;&#1048;\&#1048;&#1085;&#1089;&#1090;&#1088;&#1091;&#1082;&#1094;&#1080;&#1080;%20&#1101;&#1082;&#1089;&#1087;&#1083;&#1091;&#1072;&#1090;&#1072;&#1094;&#1080;&#1086;&#1085;&#1085;&#1099;&#1077;\&#1058;&#1077;&#1093;&#1085;&#1086;&#1083;&#1086;&#1075;&#1080;&#1095;&#1077;&#1089;&#1082;&#1080;&#1077;%20&#1082;&#1072;&#1088;&#1090;&#1099;%202009\04%20&#1090;&#1088;-&#1088;%2010_04.doc" TargetMode="External" /><Relationship Id="rId5" Type="http://schemas.openxmlformats.org/officeDocument/2006/relationships/hyperlink" Target="&#1048;&#1053;&#1057;&#1058;&#1056;&#1059;&#1050;&#1062;&#1048;&#1048;\&#1048;&#1085;&#1089;&#1090;&#1088;&#1091;&#1082;&#1094;&#1080;&#1080;%20&#1101;&#1082;&#1089;&#1087;&#1083;&#1091;&#1072;&#1090;&#1072;&#1094;&#1080;&#1086;&#1085;&#1085;&#1099;&#1077;\&#1058;&#1077;&#1093;&#1085;&#1086;&#1083;&#1086;&#1075;&#1080;&#1095;&#1077;&#1089;&#1082;&#1080;&#1077;%20&#1082;&#1072;&#1088;&#1090;&#1099;%202009\05%20&#1058;&#1053;-110.doc" TargetMode="External" /><Relationship Id="rId6" Type="http://schemas.openxmlformats.org/officeDocument/2006/relationships/hyperlink" Target="&#1048;&#1053;&#1057;&#1058;&#1056;&#1059;&#1050;&#1062;&#1048;&#1048;\&#1048;&#1085;&#1089;&#1090;&#1088;&#1091;&#1082;&#1094;&#1080;&#1080;%20&#1101;&#1082;&#1089;&#1087;&#1083;&#1091;&#1072;&#1090;&#1072;&#1094;&#1080;&#1086;&#1085;&#1085;&#1099;&#1077;\&#1058;&#1077;&#1093;&#1085;&#1086;&#1083;&#1086;&#1075;&#1080;&#1095;&#1077;&#1089;&#1082;&#1080;&#1077;%20&#1082;&#1072;&#1088;&#1090;&#1099;%202009\06%20&#1058;&#1053;-35.doc" TargetMode="External" /><Relationship Id="rId7" Type="http://schemas.openxmlformats.org/officeDocument/2006/relationships/hyperlink" Target="&#1048;&#1053;&#1057;&#1058;&#1056;&#1059;&#1050;&#1062;&#1048;&#1048;\&#1048;&#1085;&#1089;&#1090;&#1088;&#1091;&#1082;&#1094;&#1080;&#1080;%20&#1101;&#1082;&#1089;&#1087;&#1083;&#1091;&#1072;&#1090;&#1072;&#1094;&#1080;&#1086;&#1085;&#1085;&#1099;&#1077;\&#1058;&#1077;&#1093;&#1085;&#1086;&#1083;&#1086;&#1075;&#1080;&#1095;&#1077;&#1089;&#1082;&#1080;&#1077;%20&#1082;&#1072;&#1088;&#1090;&#1099;%202009\07%20&#1058;&#1053;-10.doc" TargetMode="External" /><Relationship Id="rId8" Type="http://schemas.openxmlformats.org/officeDocument/2006/relationships/hyperlink" Target="&#1048;&#1053;&#1057;&#1058;&#1056;&#1059;&#1050;&#1062;&#1048;&#1048;\&#1048;&#1085;&#1089;&#1090;&#1088;&#1091;&#1082;&#1094;&#1080;&#1080;%20&#1101;&#1082;&#1089;&#1087;&#1083;&#1091;&#1072;&#1090;&#1072;&#1094;&#1080;&#1086;&#1085;&#1085;&#1099;&#1077;\&#1058;&#1077;&#1093;&#1085;&#1086;&#1083;&#1086;&#1075;&#1080;&#1095;&#1077;&#1089;&#1082;&#1080;&#1077;%20&#1082;&#1072;&#1088;&#1090;&#1099;%202009\08%20&#1058;&#1058;-110.doc" TargetMode="External" /><Relationship Id="rId9" Type="http://schemas.openxmlformats.org/officeDocument/2006/relationships/hyperlink" Target="&#1048;&#1053;&#1057;&#1058;&#1056;&#1059;&#1050;&#1062;&#1048;&#1048;\&#1048;&#1085;&#1089;&#1090;&#1088;&#1091;&#1082;&#1094;&#1080;&#1080;%20&#1101;&#1082;&#1089;&#1087;&#1083;&#1091;&#1072;&#1090;&#1072;&#1094;&#1080;&#1086;&#1085;&#1085;&#1099;&#1077;\&#1058;&#1077;&#1093;&#1085;&#1086;&#1083;&#1086;&#1075;&#1080;&#1095;&#1077;&#1089;&#1082;&#1080;&#1077;%20&#1082;&#1072;&#1088;&#1090;&#1099;%202009\09%20&#1058;&#1058;-35.doc" TargetMode="External" /><Relationship Id="rId10" Type="http://schemas.openxmlformats.org/officeDocument/2006/relationships/hyperlink" Target="&#1048;&#1053;&#1057;&#1058;&#1056;&#1059;&#1050;&#1062;&#1048;&#1048;\&#1048;&#1085;&#1089;&#1090;&#1088;&#1091;&#1082;&#1094;&#1080;&#1080;%20&#1101;&#1082;&#1089;&#1087;&#1083;&#1091;&#1072;&#1090;&#1072;&#1094;&#1080;&#1086;&#1085;&#1085;&#1099;&#1077;\&#1058;&#1077;&#1093;&#1085;&#1086;&#1083;&#1086;&#1075;&#1080;&#1095;&#1077;&#1089;&#1082;&#1080;&#1077;%20&#1082;&#1072;&#1088;&#1090;&#1099;%202009\10%20&#1050;&#1042;&#1063;.doc" TargetMode="External" /><Relationship Id="rId11" Type="http://schemas.openxmlformats.org/officeDocument/2006/relationships/hyperlink" Target="&#1048;&#1053;&#1057;&#1058;&#1056;&#1059;&#1050;&#1062;&#1048;&#1048;\&#1048;&#1085;&#1089;&#1090;&#1088;&#1091;&#1082;&#1094;&#1080;&#1080;%20&#1101;&#1082;&#1089;&#1087;&#1083;&#1091;&#1072;&#1090;&#1072;&#1094;&#1080;&#1086;&#1085;&#1085;&#1099;&#1077;\&#1058;&#1077;&#1093;&#1085;&#1086;&#1083;&#1086;&#1075;&#1080;&#1095;&#1077;&#1089;&#1082;&#1080;&#1077;%20&#1082;&#1072;&#1088;&#1090;&#1099;%202009\11%20&#1056;&#1042;&#1057;-110.doc" TargetMode="External" /><Relationship Id="rId12" Type="http://schemas.openxmlformats.org/officeDocument/2006/relationships/hyperlink" Target="&#1048;&#1053;&#1057;&#1058;&#1056;&#1059;&#1050;&#1062;&#1048;&#1048;\&#1048;&#1085;&#1089;&#1090;&#1088;&#1091;&#1082;&#1094;&#1080;&#1080;%20&#1101;&#1082;&#1089;&#1087;&#1083;&#1091;&#1072;&#1090;&#1072;&#1094;&#1080;&#1086;&#1085;&#1085;&#1099;&#1077;\&#1058;&#1077;&#1093;&#1085;&#1086;&#1083;&#1086;&#1075;&#1080;&#1095;&#1077;&#1089;&#1082;&#1080;&#1077;%20&#1082;&#1072;&#1088;&#1090;&#1099;%202009\12%20&#1056;&#1042;&#1057;-35.doc" TargetMode="External" /><Relationship Id="rId13" Type="http://schemas.openxmlformats.org/officeDocument/2006/relationships/hyperlink" Target="&#1048;&#1053;&#1057;&#1058;&#1056;&#1059;&#1050;&#1062;&#1048;&#1048;\&#1048;&#1085;&#1089;&#1090;&#1088;&#1091;&#1082;&#1094;&#1080;&#1080;%20&#1101;&#1082;&#1089;&#1087;&#1083;&#1091;&#1072;&#1090;&#1072;&#1094;&#1080;&#1086;&#1085;&#1085;&#1099;&#1077;\&#1058;&#1077;&#1093;&#1085;&#1086;&#1083;&#1086;&#1075;&#1080;&#1095;&#1077;&#1089;&#1082;&#1080;&#1077;%20&#1082;&#1072;&#1088;&#1090;&#1099;%202009\13%20&#1056;&#1042;&#1054;-10.doc" TargetMode="External" /><Relationship Id="rId14" Type="http://schemas.openxmlformats.org/officeDocument/2006/relationships/hyperlink" Target="&#1048;&#1053;&#1057;&#1058;&#1056;&#1059;&#1050;&#1062;&#1048;&#1048;\&#1048;&#1085;&#1089;&#1090;&#1088;&#1091;&#1082;&#1094;&#1080;&#1080;%20&#1101;&#1082;&#1089;&#1087;&#1083;&#1091;&#1072;&#1090;&#1072;&#1094;&#1080;&#1086;&#1085;&#1085;&#1099;&#1077;\&#1058;&#1077;&#1093;&#1085;&#1086;&#1083;&#1086;&#1075;&#1080;&#1095;&#1077;&#1089;&#1082;&#1080;&#1077;%20&#1082;&#1072;&#1088;&#1090;&#1099;%202009\14%20&#1054;&#1055;&#1053;-10.doc" TargetMode="External" /><Relationship Id="rId15" Type="http://schemas.openxmlformats.org/officeDocument/2006/relationships/hyperlink" Target="&#1048;&#1053;&#1057;&#1058;&#1056;&#1059;&#1050;&#1062;&#1048;&#1048;\&#1048;&#1085;&#1089;&#1090;&#1088;&#1091;&#1082;&#1094;&#1080;&#1080;%20&#1101;&#1082;&#1089;&#1087;&#1083;&#1091;&#1072;&#1090;&#1072;&#1094;&#1080;&#1086;&#1085;&#1085;&#1099;&#1077;\&#1058;&#1077;&#1093;&#1085;&#1086;&#1083;&#1086;&#1075;&#1080;&#1095;&#1077;&#1089;&#1082;&#1080;&#1077;%20&#1082;&#1072;&#1088;&#1090;&#1099;%202009\15%20&#1052;&#1042;-110%20&#1052;&#1050;&#1055;-110.doc" TargetMode="External" /><Relationship Id="rId16" Type="http://schemas.openxmlformats.org/officeDocument/2006/relationships/hyperlink" Target="&#1048;&#1053;&#1057;&#1058;&#1056;&#1059;&#1050;&#1062;&#1048;&#1048;\&#1048;&#1085;&#1089;&#1090;&#1088;&#1091;&#1082;&#1094;&#1080;&#1080;%20&#1101;&#1082;&#1089;&#1087;&#1083;&#1091;&#1072;&#1090;&#1072;&#1094;&#1080;&#1086;&#1085;&#1085;&#1099;&#1077;\&#1058;&#1077;&#1093;&#1085;&#1086;&#1083;&#1086;&#1075;&#1080;&#1095;&#1077;&#1089;&#1082;&#1080;&#1077;%20&#1082;&#1072;&#1088;&#1090;&#1099;%202009\16%20&#1052;&#1042;-110%20&#1052;&#1052;&#1054;-110.doc" TargetMode="External" /><Relationship Id="rId17" Type="http://schemas.openxmlformats.org/officeDocument/2006/relationships/hyperlink" Target="&#1048;&#1053;&#1057;&#1058;&#1056;&#1059;&#1050;&#1062;&#1048;&#1048;\&#1048;&#1085;&#1089;&#1090;&#1088;&#1091;&#1082;&#1094;&#1080;&#1080;%20&#1101;&#1082;&#1089;&#1087;&#1083;&#1091;&#1072;&#1090;&#1072;&#1094;&#1080;&#1086;&#1085;&#1085;&#1099;&#1077;\&#1058;&#1077;&#1093;&#1085;&#1086;&#1083;&#1086;&#1075;&#1080;&#1095;&#1077;&#1089;&#1082;&#1080;&#1077;%20&#1082;&#1072;&#1088;&#1090;&#1099;%202009\17%20&#1052;&#1042;-35%20&#1089;%20&#1074;&#1074;&#1086;&#1076;&#1086;&#1084;.doc" TargetMode="External" /><Relationship Id="rId18" Type="http://schemas.openxmlformats.org/officeDocument/2006/relationships/hyperlink" Target="&#1048;&#1053;&#1057;&#1058;&#1056;&#1059;&#1050;&#1062;&#1048;&#1048;\&#1048;&#1085;&#1089;&#1090;&#1088;&#1091;&#1082;&#1094;&#1080;&#1080;%20&#1101;&#1082;&#1089;&#1087;&#1083;&#1091;&#1072;&#1090;&#1072;&#1094;&#1080;&#1086;&#1085;&#1085;&#1099;&#1077;\&#1058;&#1077;&#1093;&#1085;&#1086;&#1083;&#1086;&#1075;&#1080;&#1095;&#1077;&#1089;&#1082;&#1080;&#1077;%20&#1082;&#1072;&#1088;&#1090;&#1099;%202009\18%20&#1052;&#1042;-35%20&#1042;&#1052;&#1050;-35.doc" TargetMode="External" /><Relationship Id="rId19" Type="http://schemas.openxmlformats.org/officeDocument/2006/relationships/hyperlink" Target="&#1048;&#1053;&#1057;&#1058;&#1056;&#1059;&#1050;&#1062;&#1048;&#1048;\&#1048;&#1085;&#1089;&#1090;&#1088;&#1091;&#1082;&#1094;&#1080;&#1080;%20&#1101;&#1082;&#1089;&#1087;&#1083;&#1091;&#1072;&#1090;&#1072;&#1094;&#1080;&#1086;&#1085;&#1085;&#1099;&#1077;\&#1058;&#1077;&#1093;&#1085;&#1086;&#1083;&#1086;&#1075;&#1080;&#1095;&#1077;&#1089;&#1082;&#1080;&#1077;%20&#1082;&#1072;&#1088;&#1090;&#1099;%202009\19%20&#1042;&#1042;-35.doc" TargetMode="External" /><Relationship Id="rId20" Type="http://schemas.openxmlformats.org/officeDocument/2006/relationships/hyperlink" Target="&#1048;&#1053;&#1057;&#1058;&#1056;&#1059;&#1050;&#1062;&#1048;&#1048;\&#1048;&#1085;&#1089;&#1090;&#1088;&#1091;&#1082;&#1094;&#1080;&#1080;%20&#1101;&#1082;&#1089;&#1087;&#1083;&#1091;&#1072;&#1090;&#1072;&#1094;&#1080;&#1086;&#1085;&#1085;&#1099;&#1077;\&#1058;&#1077;&#1093;&#1085;&#1086;&#1083;&#1086;&#1075;&#1080;&#1095;&#1077;&#1089;&#1082;&#1080;&#1077;%20&#1082;&#1072;&#1088;&#1090;&#1099;%202009\20%20&#1052;&#1042;-10.doc" TargetMode="External" /><Relationship Id="rId21" Type="http://schemas.openxmlformats.org/officeDocument/2006/relationships/hyperlink" Target="&#1048;&#1053;&#1057;&#1058;&#1056;&#1059;&#1050;&#1062;&#1048;&#1048;\&#1048;&#1085;&#1089;&#1090;&#1088;&#1091;&#1082;&#1094;&#1080;&#1080;%20&#1101;&#1082;&#1089;&#1087;&#1083;&#1091;&#1072;&#1090;&#1072;&#1094;&#1080;&#1086;&#1085;&#1085;&#1099;&#1077;\&#1058;&#1077;&#1093;&#1085;&#1086;&#1083;&#1086;&#1075;&#1080;&#1095;&#1077;&#1089;&#1082;&#1080;&#1077;%20&#1082;&#1072;&#1088;&#1090;&#1099;%202009\21%20&#1050;&#1056;&#1059;&#1053;-10.doc" TargetMode="External" /><Relationship Id="rId22" Type="http://schemas.openxmlformats.org/officeDocument/2006/relationships/hyperlink" Target="&#1048;&#1053;&#1057;&#1058;&#1056;&#1059;&#1050;&#1062;&#1048;&#1048;\&#1048;&#1085;&#1089;&#1090;&#1088;&#1091;&#1082;&#1094;&#1080;&#1080;%20&#1101;&#1082;&#1089;&#1087;&#1083;&#1091;&#1072;&#1090;&#1072;&#1094;&#1080;&#1086;&#1085;&#1085;&#1099;&#1077;\&#1058;&#1077;&#1093;&#1085;&#1086;&#1083;&#1086;&#1075;&#1080;&#1095;&#1077;&#1089;&#1082;&#1080;&#1077;%20&#1082;&#1072;&#1088;&#1090;&#1099;%202009\22%20&#1064;&#1052;-10.doc" TargetMode="External" /><Relationship Id="rId23" Type="http://schemas.openxmlformats.org/officeDocument/2006/relationships/hyperlink" Target="&#1048;&#1053;&#1057;&#1058;&#1056;&#1059;&#1050;&#1062;&#1048;&#1048;\&#1048;&#1085;&#1089;&#1090;&#1088;&#1091;&#1082;&#1094;&#1080;&#1080;%20&#1101;&#1082;&#1089;&#1087;&#1083;&#1091;&#1072;&#1090;&#1072;&#1094;&#1080;&#1086;&#1085;&#1085;&#1099;&#1077;\&#1058;&#1077;&#1093;&#1085;&#1086;&#1083;&#1086;&#1075;&#1080;&#1095;&#1077;&#1089;&#1082;&#1080;&#1077;%20&#1082;&#1072;&#1088;&#1090;&#1099;%202009\23%20&#1044;&#1043;&#1050;-10.doc" TargetMode="External" /><Relationship Id="rId24" Type="http://schemas.openxmlformats.org/officeDocument/2006/relationships/hyperlink" Target="&#1048;&#1053;&#1057;&#1058;&#1056;&#1059;&#1050;&#1062;&#1048;&#1048;\&#1048;&#1085;&#1089;&#1090;&#1088;&#1091;&#1082;&#1094;&#1080;&#1080;%20&#1101;&#1082;&#1089;&#1087;&#1083;&#1091;&#1072;&#1090;&#1072;&#1094;&#1080;&#1086;&#1085;&#1085;&#1099;&#1077;\&#1058;&#1077;&#1093;&#1085;&#1086;&#1083;&#1086;&#1075;&#1080;&#1095;&#1077;&#1089;&#1082;&#1080;&#1077;%20&#1082;&#1072;&#1088;&#1090;&#1099;%202009\24%20&#1041;&#1057;&#1050;-10.doc" TargetMode="External" /><Relationship Id="rId25" Type="http://schemas.openxmlformats.org/officeDocument/2006/relationships/hyperlink" Target="&#1048;&#1053;&#1057;&#1058;&#1056;&#1059;&#1050;&#1062;&#1048;&#1048;\&#1048;&#1085;&#1089;&#1090;&#1088;&#1091;&#1082;&#1094;&#1080;&#1080;%20&#1101;&#1082;&#1089;&#1087;&#1083;&#1091;&#1072;&#1090;&#1072;&#1094;&#1080;&#1086;&#1085;&#1085;&#1099;&#1077;\&#1058;&#1077;&#1093;&#1085;&#1086;&#1083;&#1086;&#1075;&#1080;&#1095;&#1077;&#1089;&#1082;&#1080;&#1077;%20&#1082;&#1072;&#1088;&#1090;&#1099;%202009\25%20&#1050;&#1051;-10.doc" TargetMode="External" /><Relationship Id="rId26" Type="http://schemas.openxmlformats.org/officeDocument/2006/relationships/hyperlink" Target="&#1048;&#1053;&#1057;&#1058;&#1056;&#1059;&#1050;&#1062;&#1048;&#1048;\&#1048;&#1085;&#1089;&#1090;&#1088;&#1091;&#1082;&#1094;&#1080;&#1080;%20&#1101;&#1082;&#1089;&#1087;&#1083;&#1091;&#1072;&#1090;&#1072;&#1094;&#1080;&#1086;&#1085;&#1085;&#1099;&#1077;\&#1058;&#1077;&#1093;&#1085;&#1086;&#1083;&#1086;&#1075;&#1080;&#1095;&#1077;&#1089;&#1082;&#1080;&#1077;%20&#1082;&#1072;&#1088;&#1090;&#1099;%202009\26%20&#1084;&#1091;&#1092;&#1090;&#1072;%2010.doc" TargetMode="External" /><Relationship Id="rId27" Type="http://schemas.openxmlformats.org/officeDocument/2006/relationships/hyperlink" Target="&#1048;&#1053;&#1057;&#1058;&#1056;&#1059;&#1050;&#1062;&#1048;&#1048;\&#1048;&#1085;&#1089;&#1090;&#1088;&#1091;&#1082;&#1094;&#1080;&#1080;%20&#1101;&#1082;&#1089;&#1087;&#1083;&#1091;&#1072;&#1090;&#1072;&#1094;&#1080;&#1086;&#1085;&#1085;&#1099;&#1077;\&#1058;&#1077;&#1093;&#1085;&#1086;&#1083;&#1086;&#1075;&#1080;&#1095;&#1077;&#1089;&#1082;&#1080;&#1077;%20&#1082;&#1072;&#1088;&#1090;&#1099;%202009\27%20&#1055;&#1086;&#1076;&#1098;&#1077;&#1084;.doc" TargetMode="External" /><Relationship Id="rId2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16.57421875" style="0" customWidth="1"/>
    <col min="2" max="2" width="15.28125" style="0" customWidth="1"/>
    <col min="3" max="3" width="15.00390625" style="0" customWidth="1"/>
    <col min="4" max="5" width="14.8515625" style="0" customWidth="1"/>
    <col min="6" max="6" width="15.00390625" style="0" customWidth="1"/>
    <col min="7" max="8" width="14.00390625" style="0" customWidth="1"/>
    <col min="9" max="9" width="11.8515625" style="0" customWidth="1"/>
    <col min="10" max="10" width="4.7109375" style="0" customWidth="1"/>
    <col min="11" max="11" width="68.140625" style="0" customWidth="1"/>
    <col min="12" max="13" width="16.7109375" style="0" customWidth="1"/>
  </cols>
  <sheetData>
    <row r="1" spans="1:15" ht="27" customHeight="1">
      <c r="A1" s="80" t="s">
        <v>64</v>
      </c>
      <c r="B1" s="80" t="s">
        <v>65</v>
      </c>
      <c r="C1" s="80" t="s">
        <v>66</v>
      </c>
      <c r="D1" s="80" t="s">
        <v>67</v>
      </c>
      <c r="E1" s="80" t="s">
        <v>84</v>
      </c>
      <c r="F1" s="80" t="s">
        <v>35</v>
      </c>
      <c r="G1" s="80" t="s">
        <v>68</v>
      </c>
      <c r="H1" s="80" t="s">
        <v>88</v>
      </c>
      <c r="I1" s="80" t="s">
        <v>69</v>
      </c>
      <c r="J1" s="117" t="s">
        <v>70</v>
      </c>
      <c r="K1" s="118"/>
      <c r="L1" s="75"/>
      <c r="M1" s="75"/>
      <c r="N1" s="74"/>
      <c r="O1" s="74"/>
    </row>
    <row r="2" spans="1:15" ht="12.75" customHeight="1">
      <c r="A2" s="80" t="s">
        <v>76</v>
      </c>
      <c r="B2" s="80" t="s">
        <v>77</v>
      </c>
      <c r="C2" s="80" t="s">
        <v>78</v>
      </c>
      <c r="D2" s="80" t="s">
        <v>79</v>
      </c>
      <c r="E2" s="80" t="s">
        <v>85</v>
      </c>
      <c r="F2" s="80" t="s">
        <v>80</v>
      </c>
      <c r="G2" s="80" t="s">
        <v>81</v>
      </c>
      <c r="H2" s="80" t="s">
        <v>99</v>
      </c>
      <c r="I2" s="80" t="s">
        <v>11</v>
      </c>
      <c r="J2" s="85"/>
      <c r="K2" s="86" t="s">
        <v>82</v>
      </c>
      <c r="L2" s="75"/>
      <c r="M2" s="75"/>
      <c r="N2" s="74"/>
      <c r="O2" s="74"/>
    </row>
    <row r="3" spans="1:13" ht="12.75">
      <c r="A3" s="88" t="s">
        <v>135</v>
      </c>
      <c r="B3" s="88" t="s">
        <v>135</v>
      </c>
      <c r="C3" s="88" t="s">
        <v>135</v>
      </c>
      <c r="D3" s="88"/>
      <c r="E3" s="88"/>
      <c r="F3" s="88" t="s">
        <v>73</v>
      </c>
      <c r="G3" s="111" t="s">
        <v>89</v>
      </c>
      <c r="H3" s="88"/>
      <c r="I3" s="88" t="s">
        <v>148</v>
      </c>
      <c r="J3" s="88">
        <v>1</v>
      </c>
      <c r="K3" s="115" t="s">
        <v>100</v>
      </c>
      <c r="L3" s="88"/>
      <c r="M3" s="76"/>
    </row>
    <row r="4" spans="1:13" ht="12.75">
      <c r="A4" s="88" t="s">
        <v>136</v>
      </c>
      <c r="B4" s="88" t="s">
        <v>136</v>
      </c>
      <c r="C4" s="88" t="s">
        <v>136</v>
      </c>
      <c r="D4" s="88" t="s">
        <v>135</v>
      </c>
      <c r="E4" s="88" t="s">
        <v>71</v>
      </c>
      <c r="F4" s="88" t="s">
        <v>135</v>
      </c>
      <c r="G4" s="88" t="s">
        <v>135</v>
      </c>
      <c r="H4" s="88"/>
      <c r="I4" s="88" t="s">
        <v>140</v>
      </c>
      <c r="J4" s="88">
        <v>2</v>
      </c>
      <c r="K4" s="116" t="s">
        <v>101</v>
      </c>
      <c r="L4" s="88"/>
      <c r="M4" s="76"/>
    </row>
    <row r="5" spans="1:13" ht="12.75">
      <c r="A5" s="88" t="s">
        <v>137</v>
      </c>
      <c r="B5" s="88" t="s">
        <v>137</v>
      </c>
      <c r="C5" s="88" t="s">
        <v>137</v>
      </c>
      <c r="D5" s="88" t="s">
        <v>136</v>
      </c>
      <c r="E5" s="88" t="s">
        <v>72</v>
      </c>
      <c r="F5" s="88" t="s">
        <v>136</v>
      </c>
      <c r="G5" s="88" t="s">
        <v>136</v>
      </c>
      <c r="H5" s="88"/>
      <c r="I5" s="88" t="s">
        <v>141</v>
      </c>
      <c r="J5" s="88">
        <v>3</v>
      </c>
      <c r="K5" s="116" t="s">
        <v>102</v>
      </c>
      <c r="L5" s="88"/>
      <c r="M5" s="76"/>
    </row>
    <row r="6" spans="1:13" ht="12.75">
      <c r="A6" s="88" t="s">
        <v>135</v>
      </c>
      <c r="B6" s="88" t="s">
        <v>135</v>
      </c>
      <c r="C6" s="88" t="s">
        <v>135</v>
      </c>
      <c r="D6" s="88" t="s">
        <v>137</v>
      </c>
      <c r="E6" s="89" t="s">
        <v>83</v>
      </c>
      <c r="F6" s="88" t="s">
        <v>137</v>
      </c>
      <c r="G6" s="88" t="s">
        <v>137</v>
      </c>
      <c r="H6" s="88"/>
      <c r="I6" s="88" t="s">
        <v>142</v>
      </c>
      <c r="J6" s="88">
        <v>4</v>
      </c>
      <c r="K6" s="116" t="s">
        <v>103</v>
      </c>
      <c r="L6" s="88"/>
      <c r="M6" s="76"/>
    </row>
    <row r="7" spans="1:13" ht="12.75">
      <c r="A7" s="88" t="s">
        <v>136</v>
      </c>
      <c r="B7" s="88" t="s">
        <v>136</v>
      </c>
      <c r="C7" s="88" t="s">
        <v>136</v>
      </c>
      <c r="D7" s="88" t="s">
        <v>135</v>
      </c>
      <c r="E7" s="88" t="s">
        <v>139</v>
      </c>
      <c r="F7" s="88" t="s">
        <v>135</v>
      </c>
      <c r="G7" s="88" t="s">
        <v>135</v>
      </c>
      <c r="H7" s="88"/>
      <c r="I7" s="88" t="s">
        <v>143</v>
      </c>
      <c r="J7" s="88">
        <v>5</v>
      </c>
      <c r="K7" s="116" t="s">
        <v>104</v>
      </c>
      <c r="L7" s="88"/>
      <c r="M7" s="76"/>
    </row>
    <row r="8" spans="1:13" ht="12.75">
      <c r="A8" s="88" t="s">
        <v>137</v>
      </c>
      <c r="B8" s="88" t="s">
        <v>137</v>
      </c>
      <c r="C8" s="88" t="s">
        <v>137</v>
      </c>
      <c r="D8" s="88" t="s">
        <v>136</v>
      </c>
      <c r="E8" s="88" t="s">
        <v>139</v>
      </c>
      <c r="F8" s="88" t="s">
        <v>136</v>
      </c>
      <c r="G8" s="88" t="s">
        <v>136</v>
      </c>
      <c r="H8" s="88"/>
      <c r="I8" s="88" t="s">
        <v>143</v>
      </c>
      <c r="J8" s="88">
        <v>6</v>
      </c>
      <c r="K8" s="116" t="s">
        <v>105</v>
      </c>
      <c r="L8" s="88"/>
      <c r="M8" s="76"/>
    </row>
    <row r="9" spans="1:13" ht="12.75">
      <c r="A9" s="88"/>
      <c r="B9" s="88"/>
      <c r="C9" s="88"/>
      <c r="D9" s="88" t="s">
        <v>137</v>
      </c>
      <c r="E9" s="88" t="s">
        <v>138</v>
      </c>
      <c r="F9" s="88" t="s">
        <v>137</v>
      </c>
      <c r="G9" s="88" t="s">
        <v>137</v>
      </c>
      <c r="H9" s="88"/>
      <c r="I9" s="88" t="s">
        <v>143</v>
      </c>
      <c r="J9" s="88">
        <v>7</v>
      </c>
      <c r="K9" s="116" t="s">
        <v>106</v>
      </c>
      <c r="L9" s="88"/>
      <c r="M9" s="76"/>
    </row>
    <row r="10" spans="1:13" ht="12.75">
      <c r="A10" s="88"/>
      <c r="B10" s="88"/>
      <c r="C10" s="88"/>
      <c r="D10" s="88"/>
      <c r="E10" s="88"/>
      <c r="F10" s="88"/>
      <c r="G10" s="88"/>
      <c r="H10" s="88"/>
      <c r="I10" s="88" t="s">
        <v>144</v>
      </c>
      <c r="J10" s="88">
        <v>8</v>
      </c>
      <c r="K10" s="116" t="s">
        <v>107</v>
      </c>
      <c r="L10" s="88"/>
      <c r="M10" s="76"/>
    </row>
    <row r="11" spans="1:13" ht="12.75">
      <c r="A11" s="88"/>
      <c r="B11" s="88"/>
      <c r="C11" s="88"/>
      <c r="D11" s="88"/>
      <c r="E11" s="89"/>
      <c r="F11" s="88"/>
      <c r="G11" s="88"/>
      <c r="H11" s="88"/>
      <c r="I11" s="88" t="s">
        <v>145</v>
      </c>
      <c r="J11" s="88">
        <v>9</v>
      </c>
      <c r="K11" s="116" t="s">
        <v>108</v>
      </c>
      <c r="L11" s="88"/>
      <c r="M11" s="76"/>
    </row>
    <row r="12" spans="1:13" ht="12.75">
      <c r="A12" s="88"/>
      <c r="B12" s="88"/>
      <c r="C12" s="88"/>
      <c r="D12" s="88"/>
      <c r="E12" s="88"/>
      <c r="F12" s="88"/>
      <c r="G12" s="88"/>
      <c r="H12" s="88"/>
      <c r="I12" s="88" t="s">
        <v>146</v>
      </c>
      <c r="J12" s="88">
        <v>10</v>
      </c>
      <c r="K12" s="116" t="s">
        <v>109</v>
      </c>
      <c r="L12" s="88"/>
      <c r="M12" s="76"/>
    </row>
    <row r="13" spans="1:13" ht="12.75">
      <c r="A13" s="88"/>
      <c r="B13" s="88"/>
      <c r="C13" s="88"/>
      <c r="D13" s="88"/>
      <c r="E13" s="88"/>
      <c r="F13" s="88"/>
      <c r="G13" s="88"/>
      <c r="H13" s="88"/>
      <c r="I13" s="88"/>
      <c r="J13" s="88">
        <v>11</v>
      </c>
      <c r="K13" s="116" t="s">
        <v>110</v>
      </c>
      <c r="L13" s="88"/>
      <c r="M13" s="76"/>
    </row>
    <row r="14" spans="1:13" ht="12.75">
      <c r="A14" s="88"/>
      <c r="B14" s="88"/>
      <c r="C14" s="88"/>
      <c r="D14" s="88"/>
      <c r="E14" s="88"/>
      <c r="F14" s="88"/>
      <c r="G14" s="88"/>
      <c r="H14" s="88"/>
      <c r="I14" s="88"/>
      <c r="J14" s="88">
        <v>12</v>
      </c>
      <c r="K14" s="116" t="s">
        <v>111</v>
      </c>
      <c r="L14" s="88"/>
      <c r="M14" s="76"/>
    </row>
    <row r="15" spans="1:13" ht="12.75">
      <c r="A15" s="88"/>
      <c r="B15" s="88"/>
      <c r="C15" s="88"/>
      <c r="D15" s="88"/>
      <c r="E15" s="88"/>
      <c r="F15" s="88"/>
      <c r="G15" s="88"/>
      <c r="H15" s="88"/>
      <c r="I15" s="88"/>
      <c r="J15" s="88">
        <v>13</v>
      </c>
      <c r="K15" s="116" t="s">
        <v>112</v>
      </c>
      <c r="L15" s="88"/>
      <c r="M15" s="76"/>
    </row>
    <row r="16" spans="1:13" ht="12.75">
      <c r="A16" s="88"/>
      <c r="B16" s="88"/>
      <c r="C16" s="88"/>
      <c r="D16" s="88"/>
      <c r="E16" s="88"/>
      <c r="F16" s="88"/>
      <c r="G16" s="88"/>
      <c r="H16" s="88"/>
      <c r="I16" s="88"/>
      <c r="J16" s="88">
        <v>14</v>
      </c>
      <c r="K16" s="116" t="s">
        <v>113</v>
      </c>
      <c r="L16" s="88"/>
      <c r="M16" s="76"/>
    </row>
    <row r="17" spans="1:13" ht="12.75">
      <c r="A17" s="88"/>
      <c r="B17" s="88"/>
      <c r="C17" s="88"/>
      <c r="D17" s="88"/>
      <c r="E17" s="88"/>
      <c r="F17" s="88"/>
      <c r="G17" s="88"/>
      <c r="H17" s="88"/>
      <c r="I17" s="88"/>
      <c r="J17" s="88">
        <v>15</v>
      </c>
      <c r="K17" s="116" t="s">
        <v>114</v>
      </c>
      <c r="L17" s="88"/>
      <c r="M17" s="76"/>
    </row>
    <row r="18" spans="1:13" ht="12.75">
      <c r="A18" s="88"/>
      <c r="B18" s="88"/>
      <c r="C18" s="88"/>
      <c r="D18" s="88"/>
      <c r="E18" s="88"/>
      <c r="F18" s="88"/>
      <c r="G18" s="88"/>
      <c r="H18" s="88"/>
      <c r="I18" s="88"/>
      <c r="J18" s="88">
        <v>16</v>
      </c>
      <c r="K18" s="116" t="s">
        <v>115</v>
      </c>
      <c r="L18" s="88"/>
      <c r="M18" s="76"/>
    </row>
    <row r="19" spans="1:13" ht="12.75">
      <c r="A19" s="88"/>
      <c r="B19" s="88"/>
      <c r="C19" s="88"/>
      <c r="D19" s="88"/>
      <c r="E19" s="88"/>
      <c r="F19" s="88"/>
      <c r="G19" s="88"/>
      <c r="H19" s="88"/>
      <c r="I19" s="88"/>
      <c r="J19" s="88">
        <v>17</v>
      </c>
      <c r="K19" s="116" t="s">
        <v>116</v>
      </c>
      <c r="L19" s="88"/>
      <c r="M19" s="76"/>
    </row>
    <row r="20" spans="1:13" ht="12.75">
      <c r="A20" s="88"/>
      <c r="B20" s="88"/>
      <c r="C20" s="88"/>
      <c r="D20" s="88"/>
      <c r="E20" s="88"/>
      <c r="F20" s="88"/>
      <c r="G20" s="88"/>
      <c r="H20" s="88"/>
      <c r="I20" s="88"/>
      <c r="J20" s="88">
        <v>18</v>
      </c>
      <c r="K20" s="116" t="s">
        <v>117</v>
      </c>
      <c r="L20" s="88"/>
      <c r="M20" s="76"/>
    </row>
    <row r="21" spans="1:13" ht="12.75">
      <c r="A21" s="90" t="s">
        <v>21</v>
      </c>
      <c r="B21" s="90" t="s">
        <v>92</v>
      </c>
      <c r="C21" s="90"/>
      <c r="D21" s="90"/>
      <c r="E21" s="90"/>
      <c r="F21" s="90"/>
      <c r="G21" s="90"/>
      <c r="H21" s="90"/>
      <c r="I21" s="88"/>
      <c r="J21" s="88">
        <v>19</v>
      </c>
      <c r="K21" s="116" t="s">
        <v>118</v>
      </c>
      <c r="L21" s="88"/>
      <c r="M21" s="76"/>
    </row>
    <row r="22" spans="1:13" ht="12.75">
      <c r="A22" s="91"/>
      <c r="B22" s="92"/>
      <c r="C22" s="92"/>
      <c r="D22" s="92"/>
      <c r="E22" s="92"/>
      <c r="F22" s="92"/>
      <c r="G22" s="93"/>
      <c r="H22" s="93"/>
      <c r="I22" s="88"/>
      <c r="J22" s="88">
        <v>20</v>
      </c>
      <c r="K22" s="116" t="s">
        <v>119</v>
      </c>
      <c r="L22" s="88"/>
      <c r="M22" s="76"/>
    </row>
    <row r="23" spans="1:13" ht="12.75">
      <c r="A23" s="91" t="s">
        <v>96</v>
      </c>
      <c r="B23" s="92"/>
      <c r="C23" s="92"/>
      <c r="D23" s="92"/>
      <c r="E23" s="92"/>
      <c r="F23" s="92"/>
      <c r="G23" s="93"/>
      <c r="H23" s="93"/>
      <c r="I23" s="88"/>
      <c r="J23" s="88">
        <v>21</v>
      </c>
      <c r="K23" s="116" t="s">
        <v>120</v>
      </c>
      <c r="L23" s="88"/>
      <c r="M23" s="76"/>
    </row>
    <row r="24" spans="1:13" ht="12.75">
      <c r="A24" s="91" t="s">
        <v>95</v>
      </c>
      <c r="B24" s="92"/>
      <c r="C24" s="92"/>
      <c r="D24" s="92"/>
      <c r="E24" s="92"/>
      <c r="F24" s="92"/>
      <c r="G24" s="93"/>
      <c r="H24" s="93"/>
      <c r="I24" s="88"/>
      <c r="J24" s="88">
        <v>22</v>
      </c>
      <c r="K24" s="116" t="s">
        <v>121</v>
      </c>
      <c r="L24" s="88"/>
      <c r="M24" s="76"/>
    </row>
    <row r="25" spans="1:13" ht="12.75">
      <c r="A25" s="91" t="s">
        <v>93</v>
      </c>
      <c r="B25" s="92"/>
      <c r="C25" s="92"/>
      <c r="D25" s="92"/>
      <c r="E25" s="92"/>
      <c r="F25" s="92"/>
      <c r="G25" s="93"/>
      <c r="H25" s="93"/>
      <c r="I25" s="88"/>
      <c r="J25" s="88">
        <v>23</v>
      </c>
      <c r="K25" s="116" t="s">
        <v>122</v>
      </c>
      <c r="L25" s="88"/>
      <c r="M25" s="76"/>
    </row>
    <row r="26" spans="1:13" ht="12.75">
      <c r="A26" s="91" t="s">
        <v>94</v>
      </c>
      <c r="B26" s="92"/>
      <c r="C26" s="92"/>
      <c r="D26" s="92"/>
      <c r="E26" s="92"/>
      <c r="F26" s="92"/>
      <c r="G26" s="93"/>
      <c r="H26" s="93"/>
      <c r="I26" s="88"/>
      <c r="J26" s="88">
        <v>24</v>
      </c>
      <c r="K26" s="116" t="s">
        <v>123</v>
      </c>
      <c r="L26" s="88"/>
      <c r="M26" s="76"/>
    </row>
    <row r="27" spans="1:13" ht="12.75">
      <c r="A27" s="91"/>
      <c r="B27" s="92"/>
      <c r="C27" s="92"/>
      <c r="D27" s="92"/>
      <c r="E27" s="92"/>
      <c r="F27" s="92"/>
      <c r="G27" s="93"/>
      <c r="H27" s="93"/>
      <c r="I27" s="88"/>
      <c r="J27" s="88">
        <v>25</v>
      </c>
      <c r="K27" s="116" t="s">
        <v>124</v>
      </c>
      <c r="L27" s="88"/>
      <c r="M27" s="76"/>
    </row>
    <row r="28" spans="1:13" ht="12.75">
      <c r="A28" s="91" t="s">
        <v>97</v>
      </c>
      <c r="B28" s="92"/>
      <c r="C28" s="92"/>
      <c r="D28" s="92"/>
      <c r="E28" s="92"/>
      <c r="F28" s="92"/>
      <c r="G28" s="93"/>
      <c r="H28" s="93"/>
      <c r="I28" s="88"/>
      <c r="J28" s="88">
        <v>26</v>
      </c>
      <c r="K28" s="116" t="s">
        <v>125</v>
      </c>
      <c r="L28" s="88"/>
      <c r="M28" s="76"/>
    </row>
    <row r="29" spans="1:13" ht="12.75">
      <c r="A29" s="91" t="s">
        <v>147</v>
      </c>
      <c r="B29" s="92"/>
      <c r="C29" s="92"/>
      <c r="D29" s="92"/>
      <c r="E29" s="92"/>
      <c r="F29" s="92"/>
      <c r="G29" s="93"/>
      <c r="H29" s="93"/>
      <c r="I29" s="88"/>
      <c r="J29" s="88">
        <v>27</v>
      </c>
      <c r="K29" s="116" t="s">
        <v>75</v>
      </c>
      <c r="L29" s="88"/>
      <c r="M29" s="76"/>
    </row>
    <row r="30" spans="1:13" ht="12.75">
      <c r="A30" s="91" t="s">
        <v>134</v>
      </c>
      <c r="B30" s="92"/>
      <c r="C30" s="92"/>
      <c r="D30" s="92"/>
      <c r="E30" s="92"/>
      <c r="F30" s="92"/>
      <c r="G30" s="93"/>
      <c r="H30" s="93"/>
      <c r="I30" s="88"/>
      <c r="J30" s="88"/>
      <c r="K30" s="88"/>
      <c r="L30" s="88"/>
      <c r="M30" s="76"/>
    </row>
    <row r="31" spans="1:13" ht="12.75">
      <c r="A31" s="91" t="s">
        <v>98</v>
      </c>
      <c r="B31" s="92"/>
      <c r="C31" s="92"/>
      <c r="D31" s="92"/>
      <c r="E31" s="92"/>
      <c r="F31" s="92"/>
      <c r="G31" s="93"/>
      <c r="H31" s="93"/>
      <c r="I31" s="88"/>
      <c r="J31" s="88"/>
      <c r="K31" s="88"/>
      <c r="L31" s="88"/>
      <c r="M31" s="76"/>
    </row>
    <row r="32" spans="1:13" ht="12.75">
      <c r="A32" s="91"/>
      <c r="B32" s="92"/>
      <c r="C32" s="92"/>
      <c r="D32" s="92"/>
      <c r="E32" s="92"/>
      <c r="F32" s="92"/>
      <c r="G32" s="93"/>
      <c r="H32" s="93"/>
      <c r="I32" s="88"/>
      <c r="J32" s="88"/>
      <c r="K32" s="88"/>
      <c r="L32" s="88"/>
      <c r="M32" s="76"/>
    </row>
    <row r="33" spans="1:13" ht="12.75">
      <c r="A33" s="91"/>
      <c r="B33" s="92"/>
      <c r="C33" s="92"/>
      <c r="D33" s="92"/>
      <c r="E33" s="92"/>
      <c r="F33" s="92"/>
      <c r="G33" s="93"/>
      <c r="H33" s="93"/>
      <c r="I33" s="88"/>
      <c r="J33" s="88"/>
      <c r="K33" s="88"/>
      <c r="L33" s="88"/>
      <c r="M33" s="76"/>
    </row>
    <row r="34" spans="1:13" ht="12.75">
      <c r="A34" s="91"/>
      <c r="B34" s="92"/>
      <c r="C34" s="92"/>
      <c r="D34" s="92"/>
      <c r="E34" s="92"/>
      <c r="F34" s="92"/>
      <c r="G34" s="93"/>
      <c r="H34" s="93"/>
      <c r="I34" s="88"/>
      <c r="J34" s="88"/>
      <c r="K34" s="88"/>
      <c r="L34" s="88"/>
      <c r="M34" s="76"/>
    </row>
    <row r="35" spans="1:13" ht="12.75">
      <c r="A35" s="91"/>
      <c r="B35" s="92"/>
      <c r="C35" s="92"/>
      <c r="D35" s="92"/>
      <c r="E35" s="92"/>
      <c r="F35" s="92"/>
      <c r="G35" s="93"/>
      <c r="H35" s="93"/>
      <c r="I35" s="88"/>
      <c r="J35" s="88"/>
      <c r="K35" s="88"/>
      <c r="L35" s="88"/>
      <c r="M35" s="76"/>
    </row>
    <row r="36" spans="1:13" ht="12.75">
      <c r="A36" s="91"/>
      <c r="B36" s="92"/>
      <c r="C36" s="92"/>
      <c r="D36" s="92"/>
      <c r="E36" s="92"/>
      <c r="F36" s="92"/>
      <c r="G36" s="93"/>
      <c r="H36" s="93"/>
      <c r="I36" s="88"/>
      <c r="J36" s="88"/>
      <c r="K36" s="88"/>
      <c r="L36" s="88"/>
      <c r="M36" s="76"/>
    </row>
    <row r="37" spans="1:13" ht="12.75">
      <c r="A37" s="91"/>
      <c r="B37" s="92"/>
      <c r="C37" s="92"/>
      <c r="D37" s="92"/>
      <c r="E37" s="92"/>
      <c r="F37" s="92"/>
      <c r="G37" s="93"/>
      <c r="H37" s="93"/>
      <c r="I37" s="88"/>
      <c r="J37" s="88"/>
      <c r="K37" s="88"/>
      <c r="L37" s="88"/>
      <c r="M37" s="76"/>
    </row>
    <row r="38" spans="1:13" ht="12.75">
      <c r="A38" s="91"/>
      <c r="B38" s="92"/>
      <c r="C38" s="92"/>
      <c r="D38" s="92"/>
      <c r="E38" s="92"/>
      <c r="F38" s="92"/>
      <c r="G38" s="93"/>
      <c r="H38" s="93"/>
      <c r="I38" s="88"/>
      <c r="J38" s="88"/>
      <c r="K38" s="88"/>
      <c r="L38" s="88"/>
      <c r="M38" s="76"/>
    </row>
    <row r="39" spans="1:13" ht="12.75">
      <c r="A39" s="82"/>
      <c r="B39" s="83"/>
      <c r="C39" s="83"/>
      <c r="D39" s="83"/>
      <c r="E39" s="83"/>
      <c r="F39" s="83"/>
      <c r="G39" s="84"/>
      <c r="H39" s="84"/>
      <c r="I39" s="81"/>
      <c r="J39" s="81"/>
      <c r="K39" s="81"/>
      <c r="L39" s="76"/>
      <c r="M39" s="76"/>
    </row>
    <row r="40" spans="1:13" ht="12.75">
      <c r="A40" s="82"/>
      <c r="B40" s="83"/>
      <c r="C40" s="83"/>
      <c r="D40" s="83"/>
      <c r="E40" s="83"/>
      <c r="F40" s="83"/>
      <c r="G40" s="84"/>
      <c r="H40" s="84"/>
      <c r="I40" s="81"/>
      <c r="J40" s="81"/>
      <c r="K40" s="81"/>
      <c r="L40" s="76"/>
      <c r="M40" s="76"/>
    </row>
    <row r="41" spans="1:13" ht="12.75">
      <c r="A41" s="82"/>
      <c r="B41" s="83"/>
      <c r="C41" s="83"/>
      <c r="D41" s="83"/>
      <c r="E41" s="83"/>
      <c r="F41" s="83"/>
      <c r="G41" s="84"/>
      <c r="H41" s="84"/>
      <c r="I41" s="81"/>
      <c r="J41" s="81"/>
      <c r="K41" s="81"/>
      <c r="L41" s="76"/>
      <c r="M41" s="76"/>
    </row>
    <row r="42" spans="1:13" ht="12.75">
      <c r="A42" s="77"/>
      <c r="B42" s="78"/>
      <c r="C42" s="78"/>
      <c r="D42" s="78"/>
      <c r="E42" s="78"/>
      <c r="F42" s="78"/>
      <c r="G42" s="79"/>
      <c r="H42" s="79"/>
      <c r="I42" s="76"/>
      <c r="J42" s="76"/>
      <c r="K42" s="76"/>
      <c r="L42" s="76"/>
      <c r="M42" s="76"/>
    </row>
  </sheetData>
  <sheetProtection/>
  <mergeCells count="1">
    <mergeCell ref="J1:K1"/>
  </mergeCells>
  <dataValidations count="1">
    <dataValidation type="list" allowBlank="1" showInputMessage="1" showErrorMessage="1" sqref="A3:A12 B3:C9 D4:D9 F4:G9 H3:H8">
      <formula1>$A$3:$A$12</formula1>
    </dataValidation>
  </dataValidations>
  <hyperlinks>
    <hyperlink ref="K3" r:id="rId1" display="ИНСТРУКЦИИ\Инструкции эксплуатационные\Технологические карты 2009\01 тр-р 110_35_10.doc"/>
    <hyperlink ref="K4" r:id="rId2" display="ИНСТРУКЦИИ\Инструкции эксплуатационные\Технологические карты 2009\02 тр-р 110_10.doc"/>
    <hyperlink ref="K5" r:id="rId3" display="ИНСТРУКЦИИ\Инструкции эксплуатационные\Технологические карты 2009\03 тр-р 35_10.doc"/>
    <hyperlink ref="K6" r:id="rId4" display="ИНСТРУКЦИИ\Инструкции эксплуатационные\Технологические карты 2009\04 тр-р 10_04.doc"/>
    <hyperlink ref="K7" r:id="rId5" display="ИНСТРУКЦИИ\Инструкции эксплуатационные\Технологические карты 2009\05 ТН-110.doc"/>
    <hyperlink ref="K8" r:id="rId6" display="ИНСТРУКЦИИ\Инструкции эксплуатационные\Технологические карты 2009\06 ТН-35.doc"/>
    <hyperlink ref="K9" r:id="rId7" display="ИНСТРУКЦИИ\Инструкции эксплуатационные\Технологические карты 2009\07 ТН-10.doc"/>
    <hyperlink ref="K10" r:id="rId8" display="ИНСТРУКЦИИ\Инструкции эксплуатационные\Технологические карты 2009\08 ТТ-110.doc"/>
    <hyperlink ref="K11" r:id="rId9" display="ИНСТРУКЦИИ\Инструкции эксплуатационные\Технологические карты 2009\09 ТТ-35.doc"/>
    <hyperlink ref="K12" r:id="rId10" display="ИНСТРУКЦИИ\Инструкции эксплуатационные\Технологические карты 2009\10 КВЧ.doc"/>
    <hyperlink ref="K13" r:id="rId11" display="ИНСТРУКЦИИ\Инструкции эксплуатационные\Технологические карты 2009\11 РВС-110.doc"/>
    <hyperlink ref="K14" r:id="rId12" display="ИНСТРУКЦИИ\Инструкции эксплуатационные\Технологические карты 2009\12 РВС-35.doc"/>
    <hyperlink ref="K15" r:id="rId13" display="ИНСТРУКЦИИ\Инструкции эксплуатационные\Технологические карты 2009\13 РВО-10.doc"/>
    <hyperlink ref="K16" r:id="rId14" display="ИНСТРУКЦИИ\Инструкции эксплуатационные\Технологические карты 2009\14 ОПН-10.doc"/>
    <hyperlink ref="K17" r:id="rId15" display="ИНСТРУКЦИИ\Инструкции эксплуатационные\Технологические карты 2009\15 МВ-110 МКП-110.doc"/>
    <hyperlink ref="K18" r:id="rId16" display="ИНСТРУКЦИИ\Инструкции эксплуатационные\Технологические карты 2009\16 МВ-110 ММО-110.doc"/>
    <hyperlink ref="K19" r:id="rId17" display="ИНСТРУКЦИИ\Инструкции эксплуатационные\Технологические карты 2009\17 МВ-35 с вводом.doc"/>
    <hyperlink ref="K20" r:id="rId18" display="ИНСТРУКЦИИ\Инструкции эксплуатационные\Технологические карты 2009\18 МВ-35 ВМК-35.doc"/>
    <hyperlink ref="K21" r:id="rId19" display="ИНСТРУКЦИИ\Инструкции эксплуатационные\Технологические карты 2009\19 ВВ-35.doc"/>
    <hyperlink ref="K22" r:id="rId20" display="ИНСТРУКЦИИ\Инструкции эксплуатационные\Технологические карты 2009\20 МВ-10.doc"/>
    <hyperlink ref="K23" r:id="rId21" display="ИНСТРУКЦИИ\Инструкции эксплуатационные\Технологические карты 2009\21 КРУН-10.doc"/>
    <hyperlink ref="K24" r:id="rId22" display="ИНСТРУКЦИИ\Инструкции эксплуатационные\Технологические карты 2009\22 ШМ-10.doc"/>
    <hyperlink ref="K25" r:id="rId23" display="ИНСТРУКЦИИ\Инструкции эксплуатационные\Технологические карты 2009\23 ДГК-10.doc"/>
    <hyperlink ref="K26" r:id="rId24" display="ИНСТРУКЦИИ\Инструкции эксплуатационные\Технологические карты 2009\24 БСК-10.doc"/>
    <hyperlink ref="K27" r:id="rId25" display="ИНСТРУКЦИИ\Инструкции эксплуатационные\Технологические карты 2009\25 КЛ-10.doc"/>
    <hyperlink ref="K28" r:id="rId26" display="ИНСТРУКЦИИ\Инструкции эксплуатационные\Технологические карты 2009\26 муфта 10.doc"/>
    <hyperlink ref="K29" r:id="rId27" display="ИНСТРУКЦИИ\Инструкции эксплуатационные\Технологические карты 2009\27 Подъем.doc"/>
  </hyperlinks>
  <printOptions/>
  <pageMargins left="0.75" right="0.75" top="1" bottom="1" header="0.5" footer="0.5"/>
  <pageSetup horizontalDpi="300" verticalDpi="300" orientation="portrait" paperSize="9" r:id="rId28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134"/>
  <sheetViews>
    <sheetView showGridLines="0" showZeros="0" tabSelected="1" zoomScale="105" zoomScaleNormal="105" zoomScalePageLayoutView="0" workbookViewId="0" topLeftCell="A1">
      <selection activeCell="A30" sqref="A30:K30"/>
    </sheetView>
  </sheetViews>
  <sheetFormatPr defaultColWidth="4.28125" defaultRowHeight="12.75"/>
  <cols>
    <col min="1" max="7" width="4.28125" style="1" customWidth="1"/>
    <col min="8" max="8" width="4.8515625" style="1" customWidth="1"/>
    <col min="9" max="14" width="4.28125" style="1" customWidth="1"/>
    <col min="15" max="15" width="0.71875" style="1" customWidth="1"/>
    <col min="16" max="16" width="4.00390625" style="1" customWidth="1"/>
    <col min="17" max="17" width="4.140625" style="1" customWidth="1"/>
    <col min="18" max="18" width="5.140625" style="1" customWidth="1"/>
    <col min="19" max="24" width="4.28125" style="1" customWidth="1"/>
    <col min="25" max="25" width="8.8515625" style="94" hidden="1" customWidth="1"/>
    <col min="26" max="28" width="6.140625" style="94" hidden="1" customWidth="1"/>
    <col min="29" max="29" width="5.57421875" style="94" hidden="1" customWidth="1"/>
    <col min="30" max="30" width="5.57421875" style="94" customWidth="1"/>
    <col min="31" max="31" width="4.8515625" style="1" customWidth="1"/>
    <col min="32" max="32" width="4.28125" style="1" customWidth="1"/>
    <col min="33" max="33" width="49.421875" style="1" customWidth="1"/>
    <col min="34" max="57" width="4.28125" style="1" customWidth="1"/>
    <col min="58" max="64" width="4.28125" style="4" customWidth="1"/>
    <col min="65" max="16384" width="4.28125" style="1" customWidth="1"/>
  </cols>
  <sheetData>
    <row r="1" spans="1:10" ht="12.75" customHeight="1">
      <c r="A1" s="1" t="s">
        <v>0</v>
      </c>
      <c r="E1" s="122" t="s">
        <v>149</v>
      </c>
      <c r="F1" s="122"/>
      <c r="G1" s="122"/>
      <c r="H1" s="122"/>
      <c r="I1" s="122"/>
      <c r="J1" s="122"/>
    </row>
    <row r="2" spans="1:10" ht="12.75">
      <c r="A2" s="1" t="s">
        <v>1</v>
      </c>
      <c r="E2" s="127" t="s">
        <v>150</v>
      </c>
      <c r="F2" s="127"/>
      <c r="G2" s="127"/>
      <c r="H2" s="127"/>
      <c r="I2" s="127"/>
      <c r="J2" s="127"/>
    </row>
    <row r="3" ht="6" customHeight="1">
      <c r="S3" s="6"/>
    </row>
    <row r="4" spans="8:37" ht="18">
      <c r="H4" s="124" t="s">
        <v>2</v>
      </c>
      <c r="I4" s="124"/>
      <c r="J4" s="124"/>
      <c r="K4" s="124"/>
      <c r="L4" s="124"/>
      <c r="M4" s="124"/>
      <c r="N4" s="124"/>
      <c r="O4" s="7">
        <v>1028</v>
      </c>
      <c r="P4" s="125">
        <v>936</v>
      </c>
      <c r="Q4" s="125"/>
      <c r="R4" s="125"/>
      <c r="AE4" s="6"/>
      <c r="AF4" s="6"/>
      <c r="AG4" s="6"/>
      <c r="AH4" s="6"/>
      <c r="AI4" s="6"/>
      <c r="AJ4" s="6"/>
      <c r="AK4" s="6"/>
    </row>
    <row r="5" spans="8:42" ht="12" customHeight="1">
      <c r="H5" s="126" t="s">
        <v>3</v>
      </c>
      <c r="I5" s="126"/>
      <c r="J5" s="126"/>
      <c r="K5" s="126"/>
      <c r="L5" s="126"/>
      <c r="M5" s="126"/>
      <c r="N5" s="126"/>
      <c r="O5" s="126"/>
      <c r="P5" s="126"/>
      <c r="Q5" s="126"/>
      <c r="R5" s="8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31:44" ht="6.75" customHeight="1"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R6" s="6"/>
    </row>
    <row r="7" spans="1:44" ht="12.75">
      <c r="A7" s="1" t="s">
        <v>4</v>
      </c>
      <c r="H7" s="8"/>
      <c r="I7" s="119" t="s">
        <v>135</v>
      </c>
      <c r="J7" s="119"/>
      <c r="K7" s="119"/>
      <c r="L7" s="119"/>
      <c r="M7" s="119"/>
      <c r="N7" s="119"/>
      <c r="O7" s="9"/>
      <c r="P7" s="1" t="s">
        <v>5</v>
      </c>
      <c r="S7" s="119" t="s">
        <v>136</v>
      </c>
      <c r="T7" s="119"/>
      <c r="U7" s="119"/>
      <c r="V7" s="119"/>
      <c r="W7" s="119"/>
      <c r="X7" s="119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R7" s="6"/>
    </row>
    <row r="8" spans="9:44" ht="10.5" customHeight="1">
      <c r="I8" s="121" t="s">
        <v>6</v>
      </c>
      <c r="J8" s="121"/>
      <c r="K8" s="121"/>
      <c r="L8" s="121"/>
      <c r="M8" s="121"/>
      <c r="N8" s="121"/>
      <c r="O8" s="10"/>
      <c r="S8" s="121" t="s">
        <v>6</v>
      </c>
      <c r="T8" s="121"/>
      <c r="U8" s="121"/>
      <c r="V8" s="121"/>
      <c r="W8" s="121"/>
      <c r="X8" s="121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R8" s="6"/>
    </row>
    <row r="9" spans="1:44" ht="12.75" customHeight="1">
      <c r="A9" s="1" t="s">
        <v>7</v>
      </c>
      <c r="E9" s="11"/>
      <c r="F9" s="119" t="s">
        <v>136</v>
      </c>
      <c r="G9" s="119"/>
      <c r="H9" s="119"/>
      <c r="I9" s="119"/>
      <c r="J9" s="119"/>
      <c r="K9" s="119"/>
      <c r="L9" s="2"/>
      <c r="M9" s="2"/>
      <c r="N9" s="2"/>
      <c r="O9" s="9"/>
      <c r="P9" s="1" t="s">
        <v>8</v>
      </c>
      <c r="S9" s="122" t="s">
        <v>89</v>
      </c>
      <c r="T9" s="122"/>
      <c r="U9" s="122"/>
      <c r="V9" s="122"/>
      <c r="W9" s="122"/>
      <c r="X9" s="122"/>
      <c r="AE9" s="6"/>
      <c r="AF9" s="104"/>
      <c r="AG9" s="101"/>
      <c r="AH9" s="6"/>
      <c r="AI9" s="6"/>
      <c r="AJ9" s="6"/>
      <c r="AK9" s="6"/>
      <c r="AL9" s="6"/>
      <c r="AM9" s="6"/>
      <c r="AN9" s="6"/>
      <c r="AO9" s="6"/>
      <c r="AP9" s="6"/>
      <c r="AR9" s="6"/>
    </row>
    <row r="10" spans="5:44" ht="10.5" customHeight="1">
      <c r="E10" s="12"/>
      <c r="F10" s="13"/>
      <c r="G10" s="14"/>
      <c r="H10" s="14"/>
      <c r="I10" s="121" t="s">
        <v>6</v>
      </c>
      <c r="J10" s="121"/>
      <c r="K10" s="121"/>
      <c r="L10" s="121"/>
      <c r="M10" s="121"/>
      <c r="N10" s="121"/>
      <c r="O10" s="15"/>
      <c r="P10" s="8"/>
      <c r="Q10" s="8"/>
      <c r="R10" s="8"/>
      <c r="S10" s="121" t="s">
        <v>6</v>
      </c>
      <c r="T10" s="121"/>
      <c r="U10" s="121"/>
      <c r="V10" s="121"/>
      <c r="W10" s="121"/>
      <c r="X10" s="121"/>
      <c r="AE10" s="6"/>
      <c r="AF10" s="104"/>
      <c r="AG10" s="101"/>
      <c r="AH10" s="97"/>
      <c r="AI10" s="97"/>
      <c r="AJ10" s="97"/>
      <c r="AK10" s="97"/>
      <c r="AL10" s="97"/>
      <c r="AM10" s="97"/>
      <c r="AN10" s="6"/>
      <c r="AO10" s="6"/>
      <c r="AP10" s="6"/>
      <c r="AR10" s="6"/>
    </row>
    <row r="11" spans="5:42" ht="3.75" customHeight="1">
      <c r="E11" s="12"/>
      <c r="F11" s="12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AE11" s="97"/>
      <c r="AF11" s="102"/>
      <c r="AG11" s="102"/>
      <c r="AH11" s="97"/>
      <c r="AI11" s="97"/>
      <c r="AJ11" s="97"/>
      <c r="AK11" s="97"/>
      <c r="AL11" s="97"/>
      <c r="AM11" s="97"/>
      <c r="AN11" s="6"/>
      <c r="AO11" s="6"/>
      <c r="AP11" s="6"/>
    </row>
    <row r="12" spans="1:42" ht="14.25">
      <c r="A12" s="1" t="s">
        <v>9</v>
      </c>
      <c r="D12" s="16"/>
      <c r="E12" s="87"/>
      <c r="F12" s="119"/>
      <c r="G12" s="119"/>
      <c r="H12" s="119"/>
      <c r="I12" s="119"/>
      <c r="J12" s="119"/>
      <c r="K12" s="123" t="s">
        <v>137</v>
      </c>
      <c r="L12" s="123"/>
      <c r="M12" s="123"/>
      <c r="N12" s="123"/>
      <c r="O12" s="123"/>
      <c r="P12" s="123"/>
      <c r="Q12" s="119" t="s">
        <v>72</v>
      </c>
      <c r="R12" s="119"/>
      <c r="S12" s="119"/>
      <c r="T12" s="119"/>
      <c r="U12" s="119"/>
      <c r="V12" s="119"/>
      <c r="W12" s="119"/>
      <c r="X12" s="119"/>
      <c r="Y12" s="1" t="b">
        <v>1</v>
      </c>
      <c r="Z12" s="1">
        <f aca="true" t="shared" si="0" ref="Z12:Z40">IF(Y12=TRUE,AF12,"")</f>
        <v>1</v>
      </c>
      <c r="AA12" s="1" t="str">
        <f aca="true" t="shared" si="1" ref="AA12:AA40">IF(Z12=AF12,(CONCATENATE(Z12,". ")),"")</f>
        <v>1. </v>
      </c>
      <c r="AB12" s="1"/>
      <c r="AC12" s="1"/>
      <c r="AD12" s="1"/>
      <c r="AE12" s="106"/>
      <c r="AF12" s="105">
        <f>ответственные!J3</f>
        <v>1</v>
      </c>
      <c r="AG12" s="105" t="str">
        <f>ответственные!K3</f>
        <v>Испытание силового трансформатора 110/35/10</v>
      </c>
      <c r="AH12" s="97"/>
      <c r="AI12" s="97"/>
      <c r="AJ12" s="97"/>
      <c r="AK12" s="97"/>
      <c r="AL12" s="97"/>
      <c r="AM12" s="97"/>
      <c r="AN12" s="6"/>
      <c r="AO12" s="6"/>
      <c r="AP12" s="6"/>
    </row>
    <row r="13" spans="1:42" ht="12.75" customHeight="1">
      <c r="A13" s="11"/>
      <c r="B13" s="11"/>
      <c r="C13" s="11"/>
      <c r="D13" s="11"/>
      <c r="E13" s="11"/>
      <c r="F13" s="11"/>
      <c r="G13" s="11"/>
      <c r="H13" s="11"/>
      <c r="I13" s="120" t="s">
        <v>6</v>
      </c>
      <c r="J13" s="120"/>
      <c r="K13" s="120"/>
      <c r="L13" s="120"/>
      <c r="M13" s="120"/>
      <c r="N13" s="120"/>
      <c r="O13" s="17"/>
      <c r="P13" s="11"/>
      <c r="Q13" s="11"/>
      <c r="R13" s="11"/>
      <c r="S13" s="11"/>
      <c r="T13" s="11"/>
      <c r="U13" s="11"/>
      <c r="V13" s="11"/>
      <c r="W13" s="11"/>
      <c r="X13" s="11"/>
      <c r="Y13" s="1" t="b">
        <v>0</v>
      </c>
      <c r="Z13" s="1">
        <f t="shared" si="0"/>
      </c>
      <c r="AA13" s="1">
        <f t="shared" si="1"/>
      </c>
      <c r="AB13" s="1"/>
      <c r="AC13" s="1"/>
      <c r="AD13" s="1"/>
      <c r="AE13" s="107"/>
      <c r="AF13" s="108">
        <f>ответственные!J4</f>
        <v>2</v>
      </c>
      <c r="AG13" s="108" t="str">
        <f>ответственные!K4</f>
        <v>Испытание силового трансформатора 110/10</v>
      </c>
      <c r="AH13" s="97"/>
      <c r="AI13" s="97"/>
      <c r="AJ13" s="97"/>
      <c r="AK13" s="97"/>
      <c r="AL13" s="97"/>
      <c r="AM13" s="97"/>
      <c r="AN13" s="6"/>
      <c r="AO13" s="6"/>
      <c r="AP13" s="6"/>
    </row>
    <row r="14" spans="1:42" ht="12.75" customHeight="1">
      <c r="A14" s="231"/>
      <c r="B14" s="231"/>
      <c r="C14" s="231"/>
      <c r="D14" s="231"/>
      <c r="E14" s="231"/>
      <c r="F14" s="232"/>
      <c r="G14" s="232"/>
      <c r="H14" s="232"/>
      <c r="I14" s="232"/>
      <c r="J14" s="232"/>
      <c r="K14" s="127"/>
      <c r="L14" s="127"/>
      <c r="M14" s="127"/>
      <c r="N14" s="127"/>
      <c r="O14" s="127"/>
      <c r="P14" s="127"/>
      <c r="Q14" s="232"/>
      <c r="R14" s="232"/>
      <c r="S14" s="232"/>
      <c r="T14" s="232"/>
      <c r="U14" s="232"/>
      <c r="V14" s="232"/>
      <c r="W14" s="232"/>
      <c r="X14" s="232"/>
      <c r="Y14" s="1" t="b">
        <v>0</v>
      </c>
      <c r="Z14" s="1">
        <f t="shared" si="0"/>
      </c>
      <c r="AA14" s="1">
        <f t="shared" si="1"/>
      </c>
      <c r="AB14" s="1"/>
      <c r="AC14" s="1"/>
      <c r="AD14" s="1"/>
      <c r="AE14" s="107"/>
      <c r="AF14" s="108">
        <f>ответственные!J5</f>
        <v>3</v>
      </c>
      <c r="AG14" s="108" t="str">
        <f>ответственные!K5</f>
        <v>Испытание силового трансформатора 35/10</v>
      </c>
      <c r="AH14" s="97"/>
      <c r="AI14" s="97"/>
      <c r="AJ14" s="97"/>
      <c r="AK14" s="97"/>
      <c r="AL14" s="97"/>
      <c r="AM14" s="97"/>
      <c r="AN14" s="6"/>
      <c r="AO14" s="6"/>
      <c r="AP14" s="6"/>
    </row>
    <row r="15" spans="1:64" s="19" customFormat="1" ht="17.25" customHeight="1">
      <c r="A15" s="19" t="s">
        <v>10</v>
      </c>
      <c r="D15" s="234" t="s">
        <v>148</v>
      </c>
      <c r="E15" s="234"/>
      <c r="F15" s="234"/>
      <c r="G15" s="234"/>
      <c r="H15" s="234"/>
      <c r="I15" s="234"/>
      <c r="J15" s="234"/>
      <c r="K15" s="233" t="s">
        <v>128</v>
      </c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1" t="b">
        <v>0</v>
      </c>
      <c r="Z15" s="1">
        <f t="shared" si="0"/>
      </c>
      <c r="AA15" s="1">
        <f t="shared" si="1"/>
      </c>
      <c r="AB15" s="1"/>
      <c r="AC15" s="1"/>
      <c r="AD15" s="1"/>
      <c r="AE15" s="107"/>
      <c r="AF15" s="108">
        <f>ответственные!J6</f>
        <v>4</v>
      </c>
      <c r="AG15" s="108" t="str">
        <f>ответственные!K6</f>
        <v>Испытание силового трансформатора 10/0,4</v>
      </c>
      <c r="AH15" s="95"/>
      <c r="AI15" s="95"/>
      <c r="AJ15" s="95"/>
      <c r="AK15" s="95"/>
      <c r="AL15" s="26"/>
      <c r="AM15" s="26"/>
      <c r="BF15" s="23"/>
      <c r="BG15" s="23"/>
      <c r="BH15" s="23"/>
      <c r="BI15" s="23"/>
      <c r="BJ15" s="23"/>
      <c r="BK15" s="23"/>
      <c r="BL15" s="23"/>
    </row>
    <row r="16" spans="1:64" s="19" customFormat="1" ht="12.75" customHeight="1">
      <c r="A16" s="235" t="s">
        <v>129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1" t="b">
        <v>0</v>
      </c>
      <c r="Z16" s="1">
        <f t="shared" si="0"/>
      </c>
      <c r="AA16" s="1">
        <f t="shared" si="1"/>
      </c>
      <c r="AB16" s="1"/>
      <c r="AC16" s="1"/>
      <c r="AD16" s="1"/>
      <c r="AE16" s="107"/>
      <c r="AF16" s="108">
        <f>ответственные!J7</f>
        <v>5</v>
      </c>
      <c r="AG16" s="108" t="str">
        <f>ответственные!K7</f>
        <v>Испытание трансформатора напряжения 110 кВ</v>
      </c>
      <c r="AH16" s="26"/>
      <c r="AI16" s="26"/>
      <c r="AJ16" s="26"/>
      <c r="AK16" s="26"/>
      <c r="AL16" s="26"/>
      <c r="AM16" s="26"/>
      <c r="BF16" s="23"/>
      <c r="BG16" s="23"/>
      <c r="BH16" s="23"/>
      <c r="BI16" s="23"/>
      <c r="BJ16" s="23"/>
      <c r="BK16" s="23"/>
      <c r="BL16" s="23"/>
    </row>
    <row r="17" spans="1:64" s="19" customFormat="1" ht="12.75" customHeight="1">
      <c r="A17" s="233"/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1" t="b">
        <v>0</v>
      </c>
      <c r="Z17" s="1">
        <f t="shared" si="0"/>
      </c>
      <c r="AA17" s="1">
        <f t="shared" si="1"/>
      </c>
      <c r="AB17" s="1"/>
      <c r="AC17" s="1"/>
      <c r="AD17" s="1"/>
      <c r="AE17" s="107"/>
      <c r="AF17" s="108">
        <f>ответственные!J8</f>
        <v>6</v>
      </c>
      <c r="AG17" s="108" t="str">
        <f>ответственные!K8</f>
        <v>Испытание трансформатора напряжения 35 кВ</v>
      </c>
      <c r="AH17" s="26"/>
      <c r="AI17" s="26"/>
      <c r="AJ17" s="26"/>
      <c r="AK17" s="26"/>
      <c r="AL17" s="26"/>
      <c r="AM17" s="26"/>
      <c r="BF17" s="23"/>
      <c r="BG17" s="23"/>
      <c r="BH17" s="23"/>
      <c r="BI17" s="23"/>
      <c r="BJ17" s="23"/>
      <c r="BK17" s="23"/>
      <c r="BL17" s="23"/>
    </row>
    <row r="18" spans="1:64" s="19" customFormat="1" ht="21.75" customHeight="1">
      <c r="A18" s="19" t="s">
        <v>12</v>
      </c>
      <c r="E18" s="19" t="s">
        <v>13</v>
      </c>
      <c r="F18" s="24"/>
      <c r="G18" s="220">
        <f ca="1">TODAY()+V18</f>
        <v>40589</v>
      </c>
      <c r="H18" s="220"/>
      <c r="I18" s="220"/>
      <c r="J18" s="24"/>
      <c r="K18" s="230" t="s">
        <v>14</v>
      </c>
      <c r="L18" s="230"/>
      <c r="M18" s="24"/>
      <c r="N18" s="20">
        <v>8</v>
      </c>
      <c r="O18" s="21" t="s">
        <v>15</v>
      </c>
      <c r="P18" s="25" t="s">
        <v>16</v>
      </c>
      <c r="R18" s="24"/>
      <c r="S18" s="26"/>
      <c r="T18" s="112"/>
      <c r="U18" s="113"/>
      <c r="V18" s="113">
        <v>0</v>
      </c>
      <c r="W18" s="113"/>
      <c r="Y18" s="1" t="b">
        <v>0</v>
      </c>
      <c r="Z18" s="1">
        <f t="shared" si="0"/>
      </c>
      <c r="AA18" s="1">
        <f t="shared" si="1"/>
      </c>
      <c r="AB18" s="1"/>
      <c r="AC18" s="1"/>
      <c r="AD18" s="1"/>
      <c r="AE18" s="107"/>
      <c r="AF18" s="108">
        <f>ответственные!J9</f>
        <v>7</v>
      </c>
      <c r="AG18" s="108" t="str">
        <f>ответственные!K9</f>
        <v>Испытание трансформатора напряжения 10 кВ</v>
      </c>
      <c r="AH18" s="26"/>
      <c r="AI18" s="26"/>
      <c r="AJ18" s="26"/>
      <c r="AK18" s="26"/>
      <c r="AL18" s="26"/>
      <c r="AM18" s="26"/>
      <c r="BF18" s="23"/>
      <c r="BG18" s="23"/>
      <c r="BH18" s="23"/>
      <c r="BI18" s="23"/>
      <c r="BJ18" s="23"/>
      <c r="BK18" s="23"/>
      <c r="BL18" s="23"/>
    </row>
    <row r="19" spans="1:64" s="19" customFormat="1" ht="14.25">
      <c r="A19" s="19" t="s">
        <v>17</v>
      </c>
      <c r="E19" s="19" t="s">
        <v>13</v>
      </c>
      <c r="F19" s="27"/>
      <c r="G19" s="242">
        <f ca="1">TODAY()+V19</f>
        <v>40595</v>
      </c>
      <c r="H19" s="242"/>
      <c r="I19" s="242"/>
      <c r="J19" s="28"/>
      <c r="K19" s="230" t="s">
        <v>14</v>
      </c>
      <c r="L19" s="230"/>
      <c r="M19" s="24"/>
      <c r="N19" s="20">
        <v>17</v>
      </c>
      <c r="O19" s="21" t="s">
        <v>15</v>
      </c>
      <c r="P19" s="25" t="s">
        <v>16</v>
      </c>
      <c r="Q19" s="27"/>
      <c r="R19" s="24"/>
      <c r="S19" s="26"/>
      <c r="T19" s="26"/>
      <c r="U19" s="112"/>
      <c r="V19" s="112">
        <v>6</v>
      </c>
      <c r="W19" s="26"/>
      <c r="X19" s="26"/>
      <c r="Y19" s="1" t="b">
        <v>0</v>
      </c>
      <c r="Z19" s="1">
        <f t="shared" si="0"/>
      </c>
      <c r="AA19" s="1">
        <f t="shared" si="1"/>
      </c>
      <c r="AB19" s="1"/>
      <c r="AC19" s="1"/>
      <c r="AD19" s="1"/>
      <c r="AE19" s="107"/>
      <c r="AF19" s="108">
        <f>ответственные!J10</f>
        <v>8</v>
      </c>
      <c r="AG19" s="108" t="str">
        <f>ответственные!K10</f>
        <v>Испытание трансформатора тока 110 кВ</v>
      </c>
      <c r="AH19" s="99"/>
      <c r="AI19" s="99"/>
      <c r="AJ19" s="99"/>
      <c r="AK19" s="99"/>
      <c r="AL19" s="99"/>
      <c r="AM19" s="99"/>
      <c r="AN19" s="29"/>
      <c r="AO19" s="29"/>
      <c r="AP19" s="29"/>
      <c r="AQ19" s="29"/>
      <c r="AR19" s="29"/>
      <c r="AS19" s="29"/>
      <c r="AT19" s="29"/>
      <c r="AU19" s="29"/>
      <c r="BF19" s="23"/>
      <c r="BG19" s="23"/>
      <c r="BH19" s="23"/>
      <c r="BI19" s="23"/>
      <c r="BJ19" s="23"/>
      <c r="BK19" s="23"/>
      <c r="BL19" s="23"/>
    </row>
    <row r="20" spans="8:47" ht="20.25" customHeight="1" thickBot="1">
      <c r="H20" s="1" t="s">
        <v>18</v>
      </c>
      <c r="Y20" s="1" t="b">
        <v>0</v>
      </c>
      <c r="Z20" s="1">
        <f t="shared" si="0"/>
      </c>
      <c r="AA20" s="1">
        <f t="shared" si="1"/>
      </c>
      <c r="AB20" s="1"/>
      <c r="AC20" s="1"/>
      <c r="AD20" s="1"/>
      <c r="AE20" s="107"/>
      <c r="AF20" s="108">
        <f>ответственные!J11</f>
        <v>9</v>
      </c>
      <c r="AG20" s="108" t="str">
        <f>ответственные!K11</f>
        <v>Испытание трансформатора тока 35 кВ</v>
      </c>
      <c r="AH20" s="100"/>
      <c r="AI20" s="100"/>
      <c r="AJ20" s="100"/>
      <c r="AK20" s="100"/>
      <c r="AL20" s="100"/>
      <c r="AM20" s="100"/>
      <c r="AN20" s="30"/>
      <c r="AO20" s="30"/>
      <c r="AP20" s="30"/>
      <c r="AQ20" s="30"/>
      <c r="AR20" s="30"/>
      <c r="AS20" s="30"/>
      <c r="AT20" s="30"/>
      <c r="AU20" s="30"/>
    </row>
    <row r="21" spans="1:47" ht="13.5" customHeight="1">
      <c r="A21" s="162" t="s">
        <v>19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4"/>
      <c r="L21" s="163" t="s">
        <v>20</v>
      </c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4"/>
      <c r="Y21" s="1" t="b">
        <v>0</v>
      </c>
      <c r="Z21" s="1">
        <f t="shared" si="0"/>
      </c>
      <c r="AA21" s="1">
        <f t="shared" si="1"/>
      </c>
      <c r="AB21" s="1"/>
      <c r="AC21" s="1"/>
      <c r="AD21" s="1"/>
      <c r="AE21" s="107"/>
      <c r="AF21" s="108">
        <f>ответственные!J12</f>
        <v>10</v>
      </c>
      <c r="AG21" s="108" t="str">
        <f>ответственные!K12</f>
        <v>Испытание конденсатора ВЧ связи 110-35 кВ</v>
      </c>
      <c r="AH21" s="100"/>
      <c r="AI21" s="100"/>
      <c r="AJ21" s="100"/>
      <c r="AK21" s="100"/>
      <c r="AL21" s="100"/>
      <c r="AM21" s="100"/>
      <c r="AN21" s="30"/>
      <c r="AO21" s="30"/>
      <c r="AP21" s="30"/>
      <c r="AQ21" s="30"/>
      <c r="AR21" s="30"/>
      <c r="AS21" s="30"/>
      <c r="AT21" s="30"/>
      <c r="AU21" s="30"/>
    </row>
    <row r="22" spans="1:39" ht="13.5" customHeight="1" thickBot="1">
      <c r="A22" s="165"/>
      <c r="B22" s="166"/>
      <c r="C22" s="166"/>
      <c r="D22" s="166"/>
      <c r="E22" s="166"/>
      <c r="F22" s="166"/>
      <c r="G22" s="166"/>
      <c r="H22" s="166"/>
      <c r="I22" s="166"/>
      <c r="J22" s="166"/>
      <c r="K22" s="167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10"/>
      <c r="Y22" s="1" t="b">
        <v>0</v>
      </c>
      <c r="Z22" s="1">
        <f t="shared" si="0"/>
      </c>
      <c r="AA22" s="1">
        <f t="shared" si="1"/>
      </c>
      <c r="AB22" s="1"/>
      <c r="AC22" s="1"/>
      <c r="AD22" s="1"/>
      <c r="AE22" s="107"/>
      <c r="AF22" s="108">
        <f>ответственные!J13</f>
        <v>11</v>
      </c>
      <c r="AG22" s="108" t="str">
        <f>ответственные!K13</f>
        <v>Испытание вентильного разрядника 110 кВ</v>
      </c>
      <c r="AH22" s="9"/>
      <c r="AI22" s="9"/>
      <c r="AJ22" s="9"/>
      <c r="AK22" s="9"/>
      <c r="AL22" s="9"/>
      <c r="AM22" s="9"/>
    </row>
    <row r="23" spans="1:64" s="19" customFormat="1" ht="13.5" customHeight="1">
      <c r="A23" s="114" t="str">
        <f>D15</f>
        <v>Париж ОРУ 110/35/10</v>
      </c>
      <c r="B23" s="31"/>
      <c r="C23" s="31"/>
      <c r="D23" s="31"/>
      <c r="E23" s="31"/>
      <c r="F23" s="31"/>
      <c r="G23" s="31" t="s">
        <v>127</v>
      </c>
      <c r="H23" s="31"/>
      <c r="I23" s="31"/>
      <c r="J23" s="31"/>
      <c r="K23" s="32"/>
      <c r="L23" s="236" t="s">
        <v>151</v>
      </c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8"/>
      <c r="Y23" s="1" t="b">
        <v>0</v>
      </c>
      <c r="Z23" s="1">
        <f t="shared" si="0"/>
      </c>
      <c r="AA23" s="1">
        <f t="shared" si="1"/>
      </c>
      <c r="AB23" s="1"/>
      <c r="AC23" s="1"/>
      <c r="AD23" s="1"/>
      <c r="AE23" s="107"/>
      <c r="AF23" s="108">
        <f>ответственные!J14</f>
        <v>12</v>
      </c>
      <c r="AG23" s="108" t="str">
        <f>ответственные!K14</f>
        <v>Испытание вентильного разрядника  35кВ</v>
      </c>
      <c r="AH23" s="26"/>
      <c r="AI23" s="26"/>
      <c r="AJ23" s="26"/>
      <c r="AK23" s="26"/>
      <c r="AL23" s="26"/>
      <c r="AM23" s="26"/>
      <c r="BF23" s="23"/>
      <c r="BG23" s="23"/>
      <c r="BH23" s="23"/>
      <c r="BI23" s="23"/>
      <c r="BJ23" s="23"/>
      <c r="BK23" s="23"/>
      <c r="BL23" s="23"/>
    </row>
    <row r="24" spans="1:64" s="19" customFormat="1" ht="13.5" customHeight="1">
      <c r="A24" s="128"/>
      <c r="B24" s="129"/>
      <c r="C24" s="129"/>
      <c r="D24" s="129"/>
      <c r="E24" s="129"/>
      <c r="F24" s="129"/>
      <c r="G24" s="129"/>
      <c r="H24" s="129"/>
      <c r="I24" s="129"/>
      <c r="J24" s="129"/>
      <c r="K24" s="130"/>
      <c r="L24" s="247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9"/>
      <c r="Y24" s="1" t="b">
        <v>0</v>
      </c>
      <c r="Z24" s="1">
        <f t="shared" si="0"/>
      </c>
      <c r="AA24" s="1">
        <f t="shared" si="1"/>
      </c>
      <c r="AB24" s="1"/>
      <c r="AC24" s="1"/>
      <c r="AD24" s="1"/>
      <c r="AE24" s="107"/>
      <c r="AF24" s="108">
        <f>ответственные!J15</f>
        <v>13</v>
      </c>
      <c r="AG24" s="108" t="str">
        <f>ответственные!K15</f>
        <v>Испытание вентильного разрядника 10кВ</v>
      </c>
      <c r="AH24" s="26"/>
      <c r="AI24" s="26"/>
      <c r="AJ24" s="26"/>
      <c r="AK24" s="26"/>
      <c r="AL24" s="26"/>
      <c r="AM24" s="26"/>
      <c r="BF24" s="23"/>
      <c r="BG24" s="23"/>
      <c r="BH24" s="23"/>
      <c r="BI24" s="23"/>
      <c r="BJ24" s="23"/>
      <c r="BK24" s="23"/>
      <c r="BL24" s="23"/>
    </row>
    <row r="25" spans="1:64" s="19" customFormat="1" ht="12.75" customHeight="1">
      <c r="A25" s="128"/>
      <c r="B25" s="129"/>
      <c r="C25" s="129"/>
      <c r="D25" s="129"/>
      <c r="E25" s="129"/>
      <c r="F25" s="129"/>
      <c r="G25" s="129"/>
      <c r="H25" s="129"/>
      <c r="I25" s="129"/>
      <c r="J25" s="129"/>
      <c r="K25" s="130"/>
      <c r="L25" s="239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1"/>
      <c r="Y25" s="1" t="b">
        <v>1</v>
      </c>
      <c r="Z25" s="1">
        <f t="shared" si="0"/>
        <v>14</v>
      </c>
      <c r="AA25" s="1" t="str">
        <f t="shared" si="1"/>
        <v>14. </v>
      </c>
      <c r="AB25" s="1"/>
      <c r="AC25" s="1"/>
      <c r="AD25" s="1"/>
      <c r="AE25" s="107"/>
      <c r="AF25" s="108">
        <f>ответственные!J16</f>
        <v>14</v>
      </c>
      <c r="AG25" s="108" t="str">
        <f>ответственные!K16</f>
        <v>Испытание ОПН-10</v>
      </c>
      <c r="AH25" s="26"/>
      <c r="AI25" s="26"/>
      <c r="AJ25" s="26"/>
      <c r="AK25" s="26"/>
      <c r="AL25" s="26"/>
      <c r="AM25" s="26"/>
      <c r="BF25" s="23"/>
      <c r="BG25" s="23"/>
      <c r="BH25" s="23"/>
      <c r="BI25" s="23"/>
      <c r="BJ25" s="23"/>
      <c r="BK25" s="23"/>
      <c r="BL25" s="23"/>
    </row>
    <row r="26" spans="1:64" s="19" customFormat="1" ht="12.75">
      <c r="A26" s="128"/>
      <c r="B26" s="129"/>
      <c r="C26" s="129"/>
      <c r="D26" s="129"/>
      <c r="E26" s="129"/>
      <c r="F26" s="129"/>
      <c r="G26" s="129"/>
      <c r="H26" s="129"/>
      <c r="I26" s="129"/>
      <c r="J26" s="129"/>
      <c r="K26" s="130"/>
      <c r="L26" s="236" t="s">
        <v>152</v>
      </c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8"/>
      <c r="Y26" s="1" t="b">
        <v>0</v>
      </c>
      <c r="Z26" s="1">
        <f t="shared" si="0"/>
      </c>
      <c r="AA26" s="1">
        <f t="shared" si="1"/>
      </c>
      <c r="AB26" s="1"/>
      <c r="AC26" s="1"/>
      <c r="AD26" s="1"/>
      <c r="AE26" s="107"/>
      <c r="AF26" s="108">
        <f>ответственные!J17</f>
        <v>15</v>
      </c>
      <c r="AG26" s="108" t="str">
        <f>ответственные!K17</f>
        <v>Испытание  масляного выключателя 110 кВ (МКП-110М)</v>
      </c>
      <c r="AH26" s="26"/>
      <c r="AI26" s="26"/>
      <c r="AJ26" s="26"/>
      <c r="AK26" s="26"/>
      <c r="AL26" s="26"/>
      <c r="AM26" s="26"/>
      <c r="BF26" s="23"/>
      <c r="BG26" s="23"/>
      <c r="BH26" s="23"/>
      <c r="BI26" s="23"/>
      <c r="BJ26" s="23"/>
      <c r="BK26" s="23"/>
      <c r="BL26" s="23"/>
    </row>
    <row r="27" spans="1:64" s="19" customFormat="1" ht="12.75">
      <c r="A27" s="128"/>
      <c r="B27" s="129"/>
      <c r="C27" s="129"/>
      <c r="D27" s="129"/>
      <c r="E27" s="129"/>
      <c r="F27" s="129"/>
      <c r="G27" s="129"/>
      <c r="H27" s="129"/>
      <c r="I27" s="129"/>
      <c r="J27" s="129"/>
      <c r="K27" s="130"/>
      <c r="L27" s="239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1"/>
      <c r="Y27" s="1" t="b">
        <v>0</v>
      </c>
      <c r="Z27" s="1">
        <f t="shared" si="0"/>
      </c>
      <c r="AA27" s="1">
        <f t="shared" si="1"/>
      </c>
      <c r="AB27" s="1"/>
      <c r="AC27" s="1"/>
      <c r="AD27" s="1"/>
      <c r="AE27" s="107"/>
      <c r="AF27" s="108">
        <f>ответственные!J18</f>
        <v>16</v>
      </c>
      <c r="AG27" s="108" t="str">
        <f>ответственные!K18</f>
        <v>Испытание  масляного выключателя 110 кВ (ММО-110)</v>
      </c>
      <c r="AH27" s="26"/>
      <c r="AI27" s="26"/>
      <c r="AJ27" s="26"/>
      <c r="AK27" s="26"/>
      <c r="AL27" s="26"/>
      <c r="AM27" s="26"/>
      <c r="BF27" s="23"/>
      <c r="BG27" s="23"/>
      <c r="BH27" s="23"/>
      <c r="BI27" s="23"/>
      <c r="BJ27" s="23"/>
      <c r="BK27" s="23"/>
      <c r="BL27" s="23"/>
    </row>
    <row r="28" spans="1:64" s="19" customFormat="1" ht="12.75">
      <c r="A28" s="128"/>
      <c r="B28" s="129"/>
      <c r="C28" s="129"/>
      <c r="D28" s="129"/>
      <c r="E28" s="129"/>
      <c r="F28" s="129"/>
      <c r="G28" s="129"/>
      <c r="H28" s="129"/>
      <c r="I28" s="129"/>
      <c r="J28" s="129"/>
      <c r="K28" s="130"/>
      <c r="L28" s="227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9"/>
      <c r="Y28" s="1" t="b">
        <v>0</v>
      </c>
      <c r="Z28" s="1">
        <f t="shared" si="0"/>
      </c>
      <c r="AA28" s="1">
        <f t="shared" si="1"/>
      </c>
      <c r="AB28" s="1"/>
      <c r="AC28" s="1"/>
      <c r="AD28" s="1"/>
      <c r="AE28" s="107"/>
      <c r="AF28" s="108">
        <f>ответственные!J19</f>
        <v>17</v>
      </c>
      <c r="AG28" s="108" t="str">
        <f>ответственные!K19</f>
        <v>Испытание  масляного выключателя  35кВ  (ВТ-35, С-35, ВМ-35)</v>
      </c>
      <c r="AH28" s="26"/>
      <c r="AI28" s="26"/>
      <c r="AJ28" s="26"/>
      <c r="AK28" s="26"/>
      <c r="AL28" s="26"/>
      <c r="AM28" s="26"/>
      <c r="BF28" s="23"/>
      <c r="BG28" s="23"/>
      <c r="BH28" s="23"/>
      <c r="BI28" s="23"/>
      <c r="BJ28" s="23"/>
      <c r="BK28" s="23"/>
      <c r="BL28" s="23"/>
    </row>
    <row r="29" spans="1:64" s="19" customFormat="1" ht="12.75" customHeight="1">
      <c r="A29" s="128"/>
      <c r="B29" s="129"/>
      <c r="C29" s="129"/>
      <c r="D29" s="129"/>
      <c r="E29" s="129"/>
      <c r="F29" s="129"/>
      <c r="G29" s="129"/>
      <c r="H29" s="129"/>
      <c r="I29" s="129"/>
      <c r="J29" s="129"/>
      <c r="K29" s="130"/>
      <c r="L29" s="227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9"/>
      <c r="Y29" s="1" t="b">
        <v>0</v>
      </c>
      <c r="Z29" s="1">
        <f t="shared" si="0"/>
      </c>
      <c r="AA29" s="1">
        <f t="shared" si="1"/>
      </c>
      <c r="AB29" s="1"/>
      <c r="AC29" s="1"/>
      <c r="AD29" s="1"/>
      <c r="AE29" s="107"/>
      <c r="AF29" s="108">
        <f>ответственные!J20</f>
        <v>18</v>
      </c>
      <c r="AG29" s="108" t="str">
        <f>ответственные!K20</f>
        <v>Испытание  масляного выключателя  35кВ (ВМК-35Э)</v>
      </c>
      <c r="AH29" s="26"/>
      <c r="AI29" s="26"/>
      <c r="AJ29" s="26"/>
      <c r="AK29" s="26"/>
      <c r="AL29" s="26"/>
      <c r="AM29" s="26"/>
      <c r="BF29" s="23"/>
      <c r="BG29" s="23"/>
      <c r="BH29" s="23"/>
      <c r="BI29" s="23"/>
      <c r="BJ29" s="23"/>
      <c r="BK29" s="23"/>
      <c r="BL29" s="23"/>
    </row>
    <row r="30" spans="1:64" s="19" customFormat="1" ht="12.75" customHeight="1">
      <c r="A30" s="128"/>
      <c r="B30" s="129"/>
      <c r="C30" s="129"/>
      <c r="D30" s="129"/>
      <c r="E30" s="129"/>
      <c r="F30" s="129"/>
      <c r="G30" s="129"/>
      <c r="H30" s="129"/>
      <c r="I30" s="129"/>
      <c r="J30" s="129"/>
      <c r="K30" s="130"/>
      <c r="L30" s="227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9"/>
      <c r="Y30" s="1" t="b">
        <v>0</v>
      </c>
      <c r="Z30" s="1">
        <f t="shared" si="0"/>
      </c>
      <c r="AA30" s="1">
        <f t="shared" si="1"/>
      </c>
      <c r="AB30" s="1"/>
      <c r="AC30" s="1"/>
      <c r="AD30" s="1"/>
      <c r="AE30" s="107"/>
      <c r="AF30" s="108">
        <f>ответственные!J21</f>
        <v>19</v>
      </c>
      <c r="AG30" s="108" t="str">
        <f>ответственные!K21</f>
        <v>Испытание  вакуумного выключателя  35кВ</v>
      </c>
      <c r="AH30" s="26"/>
      <c r="AI30" s="26"/>
      <c r="AJ30" s="26"/>
      <c r="AK30" s="26"/>
      <c r="AL30" s="26"/>
      <c r="AM30" s="26"/>
      <c r="BF30" s="23"/>
      <c r="BG30" s="23"/>
      <c r="BH30" s="23"/>
      <c r="BI30" s="23"/>
      <c r="BJ30" s="23"/>
      <c r="BK30" s="23"/>
      <c r="BL30" s="23"/>
    </row>
    <row r="31" spans="1:64" s="19" customFormat="1" ht="12.75" customHeight="1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130"/>
      <c r="L31" s="227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9"/>
      <c r="Y31" s="1" t="b">
        <v>0</v>
      </c>
      <c r="Z31" s="1">
        <f t="shared" si="0"/>
      </c>
      <c r="AA31" s="1">
        <f t="shared" si="1"/>
      </c>
      <c r="AB31" s="1"/>
      <c r="AC31" s="1"/>
      <c r="AD31" s="1"/>
      <c r="AE31" s="107"/>
      <c r="AF31" s="108">
        <f>ответственные!J22</f>
        <v>20</v>
      </c>
      <c r="AG31" s="108" t="str">
        <f>ответственные!K22</f>
        <v>Испытание  выключателя  10 кВ</v>
      </c>
      <c r="AH31" s="26"/>
      <c r="AI31" s="26"/>
      <c r="AJ31" s="26"/>
      <c r="AK31" s="26"/>
      <c r="AL31" s="26"/>
      <c r="AM31" s="26"/>
      <c r="BF31" s="23"/>
      <c r="BG31" s="23"/>
      <c r="BH31" s="23"/>
      <c r="BI31" s="23"/>
      <c r="BJ31" s="23"/>
      <c r="BK31" s="23"/>
      <c r="BL31" s="23"/>
    </row>
    <row r="32" spans="1:64" s="19" customFormat="1" ht="12.75" customHeight="1">
      <c r="A32" s="128"/>
      <c r="B32" s="129"/>
      <c r="C32" s="129"/>
      <c r="D32" s="129"/>
      <c r="E32" s="129"/>
      <c r="F32" s="129"/>
      <c r="G32" s="129"/>
      <c r="H32" s="129"/>
      <c r="I32" s="129"/>
      <c r="J32" s="129"/>
      <c r="K32" s="130"/>
      <c r="L32" s="227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9"/>
      <c r="Y32" s="1" t="b">
        <v>0</v>
      </c>
      <c r="Z32" s="1">
        <f t="shared" si="0"/>
      </c>
      <c r="AA32" s="1">
        <f t="shared" si="1"/>
      </c>
      <c r="AB32" s="1"/>
      <c r="AC32" s="1"/>
      <c r="AD32" s="1"/>
      <c r="AE32" s="107"/>
      <c r="AF32" s="108">
        <f>ответственные!J23</f>
        <v>21</v>
      </c>
      <c r="AG32" s="108" t="str">
        <f>ответственные!K23</f>
        <v>Испытание ячейки КРУН-10</v>
      </c>
      <c r="AH32" s="26"/>
      <c r="AI32" s="26"/>
      <c r="AJ32" s="26"/>
      <c r="AK32" s="26"/>
      <c r="AL32" s="26"/>
      <c r="AM32" s="26"/>
      <c r="BF32" s="23"/>
      <c r="BG32" s="23"/>
      <c r="BH32" s="23"/>
      <c r="BI32" s="23"/>
      <c r="BJ32" s="23"/>
      <c r="BK32" s="23"/>
      <c r="BL32" s="23"/>
    </row>
    <row r="33" spans="1:64" s="19" customFormat="1" ht="12.75" customHeight="1">
      <c r="A33" s="128"/>
      <c r="B33" s="129"/>
      <c r="C33" s="129"/>
      <c r="D33" s="129"/>
      <c r="E33" s="129"/>
      <c r="F33" s="129"/>
      <c r="G33" s="129"/>
      <c r="H33" s="129"/>
      <c r="I33" s="129"/>
      <c r="J33" s="129"/>
      <c r="K33" s="130"/>
      <c r="L33" s="227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9"/>
      <c r="Y33" s="1" t="b">
        <v>0</v>
      </c>
      <c r="Z33" s="1">
        <f t="shared" si="0"/>
      </c>
      <c r="AA33" s="1">
        <f t="shared" si="1"/>
      </c>
      <c r="AB33" s="1"/>
      <c r="AC33" s="1"/>
      <c r="AD33" s="1"/>
      <c r="AE33" s="107"/>
      <c r="AF33" s="108">
        <f>ответственные!J24</f>
        <v>22</v>
      </c>
      <c r="AG33" s="108" t="str">
        <f>ответственные!K24</f>
        <v>Испытание ШМ-10</v>
      </c>
      <c r="AH33" s="26"/>
      <c r="AI33" s="26"/>
      <c r="AJ33" s="26"/>
      <c r="AK33" s="26"/>
      <c r="AL33" s="26"/>
      <c r="AM33" s="26"/>
      <c r="BF33" s="23"/>
      <c r="BG33" s="23"/>
      <c r="BH33" s="23"/>
      <c r="BI33" s="23"/>
      <c r="BJ33" s="23"/>
      <c r="BK33" s="23"/>
      <c r="BL33" s="23"/>
    </row>
    <row r="34" spans="1:64" s="19" customFormat="1" ht="12.75" customHeight="1">
      <c r="A34" s="128"/>
      <c r="B34" s="129"/>
      <c r="C34" s="129"/>
      <c r="D34" s="129"/>
      <c r="E34" s="129"/>
      <c r="F34" s="129"/>
      <c r="G34" s="129"/>
      <c r="H34" s="129"/>
      <c r="I34" s="129"/>
      <c r="J34" s="129"/>
      <c r="K34" s="130"/>
      <c r="L34" s="227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9"/>
      <c r="Y34" s="1" t="b">
        <v>0</v>
      </c>
      <c r="Z34" s="1">
        <f t="shared" si="0"/>
      </c>
      <c r="AA34" s="1">
        <f t="shared" si="1"/>
      </c>
      <c r="AB34" s="1"/>
      <c r="AC34" s="1"/>
      <c r="AD34" s="1"/>
      <c r="AE34" s="107"/>
      <c r="AF34" s="108">
        <f>ответственные!J25</f>
        <v>23</v>
      </c>
      <c r="AG34" s="108" t="str">
        <f>ответственные!K25</f>
        <v>Испытание ДГК-10</v>
      </c>
      <c r="AH34" s="26"/>
      <c r="AI34" s="26"/>
      <c r="AJ34" s="26"/>
      <c r="AK34" s="26"/>
      <c r="AL34" s="26"/>
      <c r="AM34" s="26"/>
      <c r="BF34" s="23"/>
      <c r="BG34" s="23"/>
      <c r="BH34" s="23"/>
      <c r="BI34" s="23"/>
      <c r="BJ34" s="23"/>
      <c r="BK34" s="23"/>
      <c r="BL34" s="23"/>
    </row>
    <row r="35" spans="1:64" s="19" customFormat="1" ht="12.75" customHeight="1">
      <c r="A35" s="128"/>
      <c r="B35" s="129"/>
      <c r="C35" s="129"/>
      <c r="D35" s="129"/>
      <c r="E35" s="129"/>
      <c r="F35" s="129"/>
      <c r="G35" s="129"/>
      <c r="H35" s="129"/>
      <c r="I35" s="129"/>
      <c r="J35" s="129"/>
      <c r="K35" s="130"/>
      <c r="L35" s="227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9"/>
      <c r="Y35" s="1" t="b">
        <v>0</v>
      </c>
      <c r="Z35" s="1">
        <f t="shared" si="0"/>
      </c>
      <c r="AA35" s="1">
        <f t="shared" si="1"/>
      </c>
      <c r="AB35" s="1"/>
      <c r="AC35" s="1"/>
      <c r="AD35" s="1"/>
      <c r="AE35" s="107"/>
      <c r="AF35" s="108">
        <f>ответственные!J26</f>
        <v>24</v>
      </c>
      <c r="AG35" s="108" t="str">
        <f>ответственные!K26</f>
        <v>Испытание БСК-10</v>
      </c>
      <c r="AH35" s="26"/>
      <c r="AI35" s="26"/>
      <c r="AJ35" s="26"/>
      <c r="AK35" s="26"/>
      <c r="AL35" s="26"/>
      <c r="AM35" s="26"/>
      <c r="BF35" s="23"/>
      <c r="BG35" s="23"/>
      <c r="BH35" s="23"/>
      <c r="BI35" s="23"/>
      <c r="BJ35" s="23"/>
      <c r="BK35" s="23"/>
      <c r="BL35" s="23"/>
    </row>
    <row r="36" spans="1:64" s="19" customFormat="1" ht="12.75" customHeight="1">
      <c r="A36" s="128"/>
      <c r="B36" s="129"/>
      <c r="C36" s="129"/>
      <c r="D36" s="129"/>
      <c r="E36" s="129"/>
      <c r="F36" s="129"/>
      <c r="G36" s="129"/>
      <c r="H36" s="129"/>
      <c r="I36" s="129"/>
      <c r="J36" s="129"/>
      <c r="K36" s="130"/>
      <c r="L36" s="227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9"/>
      <c r="Y36" s="1" t="b">
        <v>0</v>
      </c>
      <c r="Z36" s="1">
        <f t="shared" si="0"/>
      </c>
      <c r="AA36" s="1">
        <f t="shared" si="1"/>
      </c>
      <c r="AB36" s="1"/>
      <c r="AC36" s="1"/>
      <c r="AD36" s="1"/>
      <c r="AE36" s="107"/>
      <c r="AF36" s="108">
        <f>ответственные!J27</f>
        <v>25</v>
      </c>
      <c r="AG36" s="108" t="str">
        <f>ответственные!K27</f>
        <v>Испытание кабеля 10 кВ</v>
      </c>
      <c r="AH36" s="26"/>
      <c r="AI36" s="26"/>
      <c r="AJ36" s="26"/>
      <c r="AK36" s="26"/>
      <c r="AL36" s="26"/>
      <c r="AM36" s="26"/>
      <c r="BF36" s="23"/>
      <c r="BG36" s="23"/>
      <c r="BH36" s="23"/>
      <c r="BI36" s="23"/>
      <c r="BJ36" s="23"/>
      <c r="BK36" s="23"/>
      <c r="BL36" s="23"/>
    </row>
    <row r="37" spans="1:64" s="19" customFormat="1" ht="12.75" customHeight="1">
      <c r="A37" s="128"/>
      <c r="B37" s="129"/>
      <c r="C37" s="129"/>
      <c r="D37" s="129"/>
      <c r="E37" s="129"/>
      <c r="F37" s="129"/>
      <c r="G37" s="129"/>
      <c r="H37" s="129"/>
      <c r="I37" s="129"/>
      <c r="J37" s="129"/>
      <c r="K37" s="130"/>
      <c r="L37" s="227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9"/>
      <c r="Y37" s="1" t="b">
        <v>0</v>
      </c>
      <c r="Z37" s="1">
        <f t="shared" si="0"/>
      </c>
      <c r="AA37" s="1">
        <f t="shared" si="1"/>
      </c>
      <c r="AB37" s="1"/>
      <c r="AC37" s="1"/>
      <c r="AD37" s="1"/>
      <c r="AE37" s="107"/>
      <c r="AF37" s="108">
        <f>ответственные!J28</f>
        <v>26</v>
      </c>
      <c r="AG37" s="108" t="str">
        <f>ответственные!K28</f>
        <v>Монтаж кабельной муфты 10 кВ</v>
      </c>
      <c r="AH37" s="95"/>
      <c r="AI37" s="95"/>
      <c r="AJ37" s="95"/>
      <c r="AK37" s="95"/>
      <c r="AL37" s="95"/>
      <c r="AM37" s="95"/>
      <c r="AN37" s="22"/>
      <c r="AO37" s="22"/>
      <c r="AP37" s="22"/>
      <c r="AQ37" s="22"/>
      <c r="AR37" s="22"/>
      <c r="AS37" s="22"/>
      <c r="AT37" s="22"/>
      <c r="AU37" s="22"/>
      <c r="BF37" s="23"/>
      <c r="BG37" s="23"/>
      <c r="BH37" s="23"/>
      <c r="BI37" s="23"/>
      <c r="BJ37" s="23"/>
      <c r="BK37" s="23"/>
      <c r="BL37" s="23"/>
    </row>
    <row r="38" spans="1:64" s="19" customFormat="1" ht="12.75" customHeight="1">
      <c r="A38" s="128"/>
      <c r="B38" s="129"/>
      <c r="C38" s="129"/>
      <c r="D38" s="129"/>
      <c r="E38" s="129"/>
      <c r="F38" s="129"/>
      <c r="G38" s="129"/>
      <c r="H38" s="129"/>
      <c r="I38" s="129"/>
      <c r="J38" s="129"/>
      <c r="K38" s="130"/>
      <c r="L38" s="227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9"/>
      <c r="Y38" s="1" t="b">
        <v>0</v>
      </c>
      <c r="Z38" s="1">
        <f t="shared" si="0"/>
      </c>
      <c r="AA38" s="1">
        <f t="shared" si="1"/>
      </c>
      <c r="AB38" s="1"/>
      <c r="AC38" s="1"/>
      <c r="AD38" s="1"/>
      <c r="AE38" s="107"/>
      <c r="AF38" s="108">
        <f>ответственные!J29</f>
        <v>27</v>
      </c>
      <c r="AG38" s="108" t="str">
        <f>ответственные!K29</f>
        <v>Подъем людей на высоту с применением автоподъемника.</v>
      </c>
      <c r="AH38" s="95"/>
      <c r="AI38" s="95"/>
      <c r="AJ38" s="95"/>
      <c r="AK38" s="95"/>
      <c r="AL38" s="95"/>
      <c r="AM38" s="95"/>
      <c r="AN38" s="22"/>
      <c r="AO38" s="22"/>
      <c r="AP38" s="22"/>
      <c r="AQ38" s="22"/>
      <c r="AR38" s="22"/>
      <c r="AS38" s="22"/>
      <c r="AT38" s="22"/>
      <c r="AU38" s="22"/>
      <c r="BF38" s="23"/>
      <c r="BG38" s="23"/>
      <c r="BH38" s="23"/>
      <c r="BI38" s="23"/>
      <c r="BJ38" s="23"/>
      <c r="BK38" s="23"/>
      <c r="BL38" s="23"/>
    </row>
    <row r="39" spans="1:64" s="19" customFormat="1" ht="12.75" customHeight="1" thickBot="1">
      <c r="A39" s="221"/>
      <c r="B39" s="222"/>
      <c r="C39" s="222"/>
      <c r="D39" s="222"/>
      <c r="E39" s="222"/>
      <c r="F39" s="222"/>
      <c r="G39" s="222"/>
      <c r="H39" s="222"/>
      <c r="I39" s="222"/>
      <c r="J39" s="222"/>
      <c r="K39" s="223"/>
      <c r="L39" s="224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6"/>
      <c r="Y39" s="1" t="b">
        <v>0</v>
      </c>
      <c r="Z39" s="1">
        <f t="shared" si="0"/>
      </c>
      <c r="AA39" s="1">
        <f t="shared" si="1"/>
      </c>
      <c r="AB39" s="1"/>
      <c r="AC39" s="1"/>
      <c r="AD39" s="1"/>
      <c r="AE39" s="107"/>
      <c r="AF39" s="108">
        <f>ответственные!J30</f>
        <v>0</v>
      </c>
      <c r="AG39" s="108">
        <f>ответственные!K30</f>
        <v>0</v>
      </c>
      <c r="AH39" s="95"/>
      <c r="AI39" s="95"/>
      <c r="AJ39" s="95"/>
      <c r="AK39" s="95"/>
      <c r="AL39" s="95"/>
      <c r="AM39" s="95"/>
      <c r="AN39" s="22"/>
      <c r="AO39" s="22"/>
      <c r="AP39" s="22"/>
      <c r="AQ39" s="22"/>
      <c r="AR39" s="22"/>
      <c r="AS39" s="22"/>
      <c r="AT39" s="22"/>
      <c r="AU39" s="22"/>
      <c r="BF39" s="23"/>
      <c r="BG39" s="23"/>
      <c r="BH39" s="23"/>
      <c r="BI39" s="23"/>
      <c r="BJ39" s="23"/>
      <c r="BK39" s="23"/>
      <c r="BL39" s="23"/>
    </row>
    <row r="40" spans="1:64" s="22" customFormat="1" ht="15.75" customHeight="1">
      <c r="A40" s="19" t="s">
        <v>21</v>
      </c>
      <c r="B40" s="19"/>
      <c r="C40" s="19"/>
      <c r="D40" s="19"/>
      <c r="E40" s="245" t="str">
        <f>IF(Q12="водитель ЛВИ-3","Работа выполняется с использованием ЛВИ-3 по ТК № ",IF(Q12="водитель ЭТЛ-35","Работа выполняется с использованием ЭТЛ-35 по ТК № ","Работа выполняется по ТК №"))</f>
        <v>Работа выполняется с использованием ЭТЛ-35 по ТК № </v>
      </c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17" t="str">
        <f>AA12&amp;AA13&amp;AA14&amp;AA15&amp;AA16&amp;AA17&amp;AA18&amp;AA19&amp;AA20&amp;AA21&amp;AA22&amp;AA23&amp;AA24&amp;AA25&amp;AA26&amp;AA27&amp;AA28&amp;AA29&amp;AA30&amp;AA31&amp;AA32&amp;AA33&amp;AA34&amp;AA35&amp;AA36&amp;AA37&amp;AA38&amp;AA39&amp;AA40</f>
        <v>1. 14. </v>
      </c>
      <c r="R40" s="217"/>
      <c r="S40" s="217"/>
      <c r="T40" s="217"/>
      <c r="U40" s="217"/>
      <c r="V40" s="217"/>
      <c r="W40" s="217"/>
      <c r="X40" s="217"/>
      <c r="Y40" s="1" t="b">
        <v>0</v>
      </c>
      <c r="Z40" s="1">
        <f t="shared" si="0"/>
      </c>
      <c r="AA40" s="1">
        <f t="shared" si="1"/>
      </c>
      <c r="AB40" s="1"/>
      <c r="AC40" s="1"/>
      <c r="AD40" s="1"/>
      <c r="AE40" s="107"/>
      <c r="AF40" s="108">
        <f>ответственные!J31</f>
        <v>0</v>
      </c>
      <c r="AG40" s="108">
        <f>ответственные!K31</f>
        <v>0</v>
      </c>
      <c r="AH40" s="95"/>
      <c r="AI40" s="95"/>
      <c r="AJ40" s="95"/>
      <c r="AK40" s="95"/>
      <c r="AL40" s="95"/>
      <c r="AM40" s="95"/>
      <c r="BF40" s="33"/>
      <c r="BG40" s="33"/>
      <c r="BH40" s="33"/>
      <c r="BI40" s="33"/>
      <c r="BJ40" s="33"/>
      <c r="BK40" s="33"/>
      <c r="BL40" s="33"/>
    </row>
    <row r="41" spans="1:64" s="22" customFormat="1" ht="12.75" customHeight="1">
      <c r="A41" s="217" t="s">
        <v>94</v>
      </c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Z41" s="95"/>
      <c r="AA41" s="95"/>
      <c r="AB41" s="95"/>
      <c r="AC41" s="95"/>
      <c r="AD41" s="95"/>
      <c r="AE41" s="109"/>
      <c r="AF41" s="110">
        <f>ответственные!J32</f>
        <v>0</v>
      </c>
      <c r="AG41" s="108">
        <f>ответственные!K32</f>
        <v>0</v>
      </c>
      <c r="AH41" s="95"/>
      <c r="AI41" s="95"/>
      <c r="AJ41" s="95"/>
      <c r="AK41" s="95"/>
      <c r="AL41" s="95"/>
      <c r="AM41" s="95"/>
      <c r="BF41" s="33"/>
      <c r="BG41" s="33"/>
      <c r="BH41" s="33"/>
      <c r="BI41" s="33"/>
      <c r="BJ41" s="33"/>
      <c r="BK41" s="33"/>
      <c r="BL41" s="33"/>
    </row>
    <row r="42" spans="1:64" s="22" customFormat="1" ht="12.75" customHeight="1">
      <c r="A42" s="219" t="s">
        <v>95</v>
      </c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Z42" s="95"/>
      <c r="AA42" s="95"/>
      <c r="AB42" s="95"/>
      <c r="AC42" s="95"/>
      <c r="AD42" s="95"/>
      <c r="AE42" s="95"/>
      <c r="AF42" s="96">
        <f>ответственные!J33</f>
        <v>0</v>
      </c>
      <c r="AG42" s="102">
        <f>ответственные!K33</f>
        <v>0</v>
      </c>
      <c r="AH42" s="95"/>
      <c r="AI42" s="95"/>
      <c r="AJ42" s="95"/>
      <c r="AK42" s="95"/>
      <c r="AL42" s="95"/>
      <c r="AM42" s="95"/>
      <c r="BF42" s="33"/>
      <c r="BG42" s="33"/>
      <c r="BH42" s="33"/>
      <c r="BI42" s="33"/>
      <c r="BJ42" s="33"/>
      <c r="BK42" s="33"/>
      <c r="BL42" s="33"/>
    </row>
    <row r="43" spans="1:64" s="22" customFormat="1" ht="12.75" customHeight="1">
      <c r="A43" s="219"/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Z43" s="95"/>
      <c r="AA43" s="95"/>
      <c r="AB43" s="95"/>
      <c r="AC43" s="95"/>
      <c r="AD43" s="95"/>
      <c r="AE43" s="95"/>
      <c r="AF43" s="98"/>
      <c r="AG43" s="103"/>
      <c r="AH43" s="95"/>
      <c r="AI43" s="95"/>
      <c r="AJ43" s="95"/>
      <c r="AK43" s="95"/>
      <c r="AL43" s="95"/>
      <c r="AM43" s="95"/>
      <c r="BF43" s="33"/>
      <c r="BG43" s="33"/>
      <c r="BH43" s="33"/>
      <c r="BI43" s="33"/>
      <c r="BJ43" s="33"/>
      <c r="BK43" s="33"/>
      <c r="BL43" s="33"/>
    </row>
    <row r="44" spans="1:64" s="19" customFormat="1" ht="12.75" customHeight="1">
      <c r="A44" s="217"/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AE44" s="22"/>
      <c r="AF44" s="33"/>
      <c r="AG44" s="103"/>
      <c r="AH44" s="95"/>
      <c r="AI44" s="95"/>
      <c r="AJ44" s="95"/>
      <c r="AK44" s="95"/>
      <c r="AL44" s="95"/>
      <c r="AM44" s="95"/>
      <c r="AN44" s="22"/>
      <c r="AO44" s="22"/>
      <c r="AP44" s="22"/>
      <c r="AQ44" s="22"/>
      <c r="AR44" s="22"/>
      <c r="AS44" s="22"/>
      <c r="AT44" s="22"/>
      <c r="AU44" s="22"/>
      <c r="BF44" s="23"/>
      <c r="BG44" s="23"/>
      <c r="BH44" s="23"/>
      <c r="BI44" s="23"/>
      <c r="BJ44" s="23"/>
      <c r="BK44" s="23"/>
      <c r="BL44" s="23"/>
    </row>
    <row r="45" spans="1:64" s="19" customFormat="1" ht="12.75" customHeight="1">
      <c r="A45" s="217"/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BF45" s="23"/>
      <c r="BG45" s="23"/>
      <c r="BH45" s="23"/>
      <c r="BI45" s="23"/>
      <c r="BJ45" s="23"/>
      <c r="BK45" s="23"/>
      <c r="BL45" s="23"/>
    </row>
    <row r="46" spans="25:47" ht="3.75" customHeight="1">
      <c r="Y46" s="1"/>
      <c r="Z46" s="1"/>
      <c r="AA46" s="1"/>
      <c r="AB46" s="1"/>
      <c r="AC46" s="1"/>
      <c r="AD46" s="1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</row>
    <row r="47" spans="1:47" ht="15" customHeight="1">
      <c r="A47" s="1" t="s">
        <v>22</v>
      </c>
      <c r="E47" s="1" t="s">
        <v>13</v>
      </c>
      <c r="F47" s="11"/>
      <c r="G47" s="220">
        <f ca="1">TODAY()+Z47</f>
        <v>40589</v>
      </c>
      <c r="H47" s="220"/>
      <c r="I47" s="220"/>
      <c r="J47" s="11"/>
      <c r="K47" s="138" t="s">
        <v>14</v>
      </c>
      <c r="L47" s="138"/>
      <c r="M47" s="34"/>
      <c r="N47" s="35">
        <v>7</v>
      </c>
      <c r="O47" s="36" t="s">
        <v>15</v>
      </c>
      <c r="P47" s="37">
        <v>50</v>
      </c>
      <c r="S47" s="9"/>
      <c r="T47" s="9"/>
      <c r="U47" s="9"/>
      <c r="V47" s="9"/>
      <c r="W47" s="9"/>
      <c r="X47" s="9"/>
      <c r="Y47" s="1"/>
      <c r="Z47" s="19">
        <v>0</v>
      </c>
      <c r="AA47" s="19"/>
      <c r="AB47" s="19"/>
      <c r="AC47" s="19"/>
      <c r="AD47" s="19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</row>
    <row r="48" spans="1:47" ht="15" customHeight="1">
      <c r="A48" s="1" t="s">
        <v>23</v>
      </c>
      <c r="C48" s="11"/>
      <c r="D48" s="11"/>
      <c r="E48" s="34"/>
      <c r="F48" s="34"/>
      <c r="G48" s="11"/>
      <c r="H48" s="38"/>
      <c r="I48" s="39"/>
      <c r="J48" s="40"/>
      <c r="K48" s="40"/>
      <c r="L48" s="40"/>
      <c r="M48" s="40" t="s">
        <v>24</v>
      </c>
      <c r="N48" s="5"/>
      <c r="O48" s="119" t="s">
        <v>137</v>
      </c>
      <c r="P48" s="119"/>
      <c r="Q48" s="119"/>
      <c r="R48" s="119"/>
      <c r="S48" s="119"/>
      <c r="T48" s="119"/>
      <c r="U48" s="3"/>
      <c r="V48" s="3"/>
      <c r="W48" s="11"/>
      <c r="X48" s="11"/>
      <c r="Y48" s="1"/>
      <c r="Z48" s="1"/>
      <c r="AA48" s="1"/>
      <c r="AB48" s="1"/>
      <c r="AC48" s="1"/>
      <c r="AD48" s="1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</row>
    <row r="49" spans="1:47" ht="15" customHeight="1">
      <c r="A49" s="1" t="s">
        <v>25</v>
      </c>
      <c r="E49" s="1" t="s">
        <v>13</v>
      </c>
      <c r="F49" s="11"/>
      <c r="G49" s="207"/>
      <c r="H49" s="207"/>
      <c r="I49" s="207"/>
      <c r="J49" s="11"/>
      <c r="K49" s="138" t="s">
        <v>14</v>
      </c>
      <c r="L49" s="138"/>
      <c r="M49" s="34"/>
      <c r="N49" s="41"/>
      <c r="O49" s="41"/>
      <c r="P49" s="42"/>
      <c r="S49" s="9"/>
      <c r="T49" s="9"/>
      <c r="U49" s="9"/>
      <c r="V49" s="9"/>
      <c r="W49" s="9"/>
      <c r="X49" s="9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</row>
    <row r="50" spans="1:24" ht="15" customHeight="1">
      <c r="A50" s="1" t="s">
        <v>23</v>
      </c>
      <c r="C50" s="11"/>
      <c r="D50" s="11"/>
      <c r="E50" s="34"/>
      <c r="F50" s="34"/>
      <c r="G50" s="11"/>
      <c r="H50" s="38"/>
      <c r="I50" s="39"/>
      <c r="J50" s="40"/>
      <c r="K50" s="40"/>
      <c r="L50" s="40"/>
      <c r="M50" s="40" t="s">
        <v>24</v>
      </c>
      <c r="N50" s="18"/>
      <c r="O50" s="18"/>
      <c r="P50" s="18"/>
      <c r="Q50" s="18"/>
      <c r="R50" s="18"/>
      <c r="S50" s="11"/>
      <c r="T50" s="11"/>
      <c r="U50" s="11"/>
      <c r="V50" s="34"/>
      <c r="W50" s="11"/>
      <c r="X50" s="11"/>
    </row>
    <row r="51" spans="5:24" ht="15" customHeight="1">
      <c r="E51" s="1" t="s">
        <v>13</v>
      </c>
      <c r="F51" s="11"/>
      <c r="G51" s="207"/>
      <c r="H51" s="207"/>
      <c r="I51" s="207"/>
      <c r="J51" s="11"/>
      <c r="K51" s="138" t="s">
        <v>14</v>
      </c>
      <c r="L51" s="138"/>
      <c r="M51" s="34"/>
      <c r="N51" s="41"/>
      <c r="O51" s="41"/>
      <c r="P51" s="42"/>
      <c r="Q51" s="18"/>
      <c r="R51" s="18"/>
      <c r="S51" s="9"/>
      <c r="T51" s="9"/>
      <c r="U51" s="9"/>
      <c r="V51" s="9"/>
      <c r="W51" s="9"/>
      <c r="X51" s="9"/>
    </row>
    <row r="52" ht="8.25" customHeight="1"/>
    <row r="53" spans="1:24" ht="13.5" thickBot="1">
      <c r="A53" s="168" t="s">
        <v>26</v>
      </c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</row>
    <row r="54" spans="1:24" ht="13.5" thickBot="1">
      <c r="A54" s="175" t="s">
        <v>27</v>
      </c>
      <c r="B54" s="176"/>
      <c r="C54" s="176"/>
      <c r="D54" s="176"/>
      <c r="E54" s="176"/>
      <c r="F54" s="176"/>
      <c r="G54" s="176"/>
      <c r="H54" s="176"/>
      <c r="I54" s="176"/>
      <c r="J54" s="176"/>
      <c r="K54" s="177"/>
      <c r="L54" s="175" t="s">
        <v>28</v>
      </c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7"/>
    </row>
    <row r="55" spans="1:24" ht="18.75" customHeight="1">
      <c r="A55" s="162" t="s">
        <v>29</v>
      </c>
      <c r="B55" s="163"/>
      <c r="C55" s="163"/>
      <c r="D55" s="163"/>
      <c r="E55" s="164"/>
      <c r="F55" s="211" t="str">
        <f>O48</f>
        <v>Сидоров С.С. гр. 5</v>
      </c>
      <c r="G55" s="212"/>
      <c r="H55" s="212"/>
      <c r="I55" s="212"/>
      <c r="J55" s="212"/>
      <c r="K55" s="213"/>
      <c r="L55" s="132" t="s">
        <v>30</v>
      </c>
      <c r="M55" s="133"/>
      <c r="N55" s="133"/>
      <c r="O55" s="133"/>
      <c r="P55" s="133"/>
      <c r="Q55" s="134"/>
      <c r="R55" s="214" t="str">
        <f>IF(O48=I7,F9,IF(I7="не назначается",F9,I7))</f>
        <v>Иванов И.И. гр. 5</v>
      </c>
      <c r="S55" s="215"/>
      <c r="T55" s="215"/>
      <c r="U55" s="215"/>
      <c r="V55" s="215"/>
      <c r="W55" s="215"/>
      <c r="X55" s="216"/>
    </row>
    <row r="56" spans="1:24" ht="10.5" customHeight="1">
      <c r="A56" s="208"/>
      <c r="B56" s="209"/>
      <c r="C56" s="209"/>
      <c r="D56" s="209"/>
      <c r="E56" s="210"/>
      <c r="F56" s="143" t="s">
        <v>6</v>
      </c>
      <c r="G56" s="121"/>
      <c r="H56" s="121"/>
      <c r="I56" s="121"/>
      <c r="J56" s="121"/>
      <c r="K56" s="144"/>
      <c r="L56" s="135"/>
      <c r="M56" s="136"/>
      <c r="N56" s="136"/>
      <c r="O56" s="136"/>
      <c r="P56" s="136"/>
      <c r="Q56" s="137"/>
      <c r="R56" s="143" t="s">
        <v>6</v>
      </c>
      <c r="S56" s="121"/>
      <c r="T56" s="121"/>
      <c r="U56" s="121"/>
      <c r="V56" s="121"/>
      <c r="W56" s="121"/>
      <c r="X56" s="144"/>
    </row>
    <row r="57" spans="1:24" ht="12.75" customHeight="1">
      <c r="A57" s="208"/>
      <c r="B57" s="209"/>
      <c r="C57" s="209"/>
      <c r="D57" s="209"/>
      <c r="E57" s="210"/>
      <c r="F57" s="43"/>
      <c r="G57" s="11"/>
      <c r="H57" s="11"/>
      <c r="I57" s="11"/>
      <c r="J57" s="11"/>
      <c r="K57" s="11"/>
      <c r="L57" s="135"/>
      <c r="M57" s="136"/>
      <c r="N57" s="136"/>
      <c r="O57" s="136"/>
      <c r="P57" s="136"/>
      <c r="Q57" s="137"/>
      <c r="R57" s="43"/>
      <c r="S57" s="44"/>
      <c r="T57" s="11"/>
      <c r="U57" s="11"/>
      <c r="V57" s="11"/>
      <c r="W57" s="11"/>
      <c r="X57" s="45"/>
    </row>
    <row r="58" spans="1:24" ht="10.5" customHeight="1" thickBot="1">
      <c r="A58" s="165"/>
      <c r="B58" s="166"/>
      <c r="C58" s="166"/>
      <c r="D58" s="166"/>
      <c r="E58" s="167"/>
      <c r="F58" s="140" t="s">
        <v>31</v>
      </c>
      <c r="G58" s="141"/>
      <c r="H58" s="141"/>
      <c r="I58" s="141"/>
      <c r="J58" s="141"/>
      <c r="K58" s="142"/>
      <c r="L58" s="204"/>
      <c r="M58" s="205"/>
      <c r="N58" s="205"/>
      <c r="O58" s="205"/>
      <c r="P58" s="205"/>
      <c r="Q58" s="206"/>
      <c r="R58" s="140" t="s">
        <v>31</v>
      </c>
      <c r="S58" s="141"/>
      <c r="T58" s="141"/>
      <c r="U58" s="141"/>
      <c r="V58" s="141"/>
      <c r="W58" s="141"/>
      <c r="X58" s="142"/>
    </row>
    <row r="59" spans="1:24" ht="22.5" customHeight="1" thickBot="1">
      <c r="A59" s="168" t="s">
        <v>32</v>
      </c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</row>
    <row r="60" spans="1:24" ht="12.75" customHeight="1" thickBot="1">
      <c r="A60" s="131" t="s">
        <v>90</v>
      </c>
      <c r="B60" s="131"/>
      <c r="C60" s="131"/>
      <c r="D60" s="131"/>
      <c r="E60" s="131"/>
      <c r="F60" s="131"/>
      <c r="G60" s="131"/>
      <c r="H60" s="131"/>
      <c r="I60" s="131"/>
      <c r="J60" s="197" t="s">
        <v>33</v>
      </c>
      <c r="K60" s="197"/>
      <c r="L60" s="197"/>
      <c r="M60" s="197"/>
      <c r="N60" s="197"/>
      <c r="O60" s="197"/>
      <c r="P60" s="197"/>
      <c r="Q60" s="131" t="s">
        <v>91</v>
      </c>
      <c r="R60" s="131"/>
      <c r="S60" s="131"/>
      <c r="T60" s="131"/>
      <c r="U60" s="131"/>
      <c r="V60" s="131"/>
      <c r="W60" s="131"/>
      <c r="X60" s="131"/>
    </row>
    <row r="61" spans="1:24" ht="13.5" thickBot="1">
      <c r="A61" s="131"/>
      <c r="B61" s="131"/>
      <c r="C61" s="131"/>
      <c r="D61" s="131"/>
      <c r="E61" s="131"/>
      <c r="F61" s="131"/>
      <c r="G61" s="131"/>
      <c r="H61" s="131"/>
      <c r="I61" s="131"/>
      <c r="J61" s="197"/>
      <c r="K61" s="197"/>
      <c r="L61" s="197"/>
      <c r="M61" s="197"/>
      <c r="N61" s="197"/>
      <c r="O61" s="197"/>
      <c r="P61" s="197"/>
      <c r="Q61" s="131"/>
      <c r="R61" s="131"/>
      <c r="S61" s="131"/>
      <c r="T61" s="131"/>
      <c r="U61" s="131"/>
      <c r="V61" s="131"/>
      <c r="W61" s="131"/>
      <c r="X61" s="131"/>
    </row>
    <row r="62" spans="1:24" ht="13.5" thickBot="1">
      <c r="A62" s="131"/>
      <c r="B62" s="131"/>
      <c r="C62" s="131"/>
      <c r="D62" s="131"/>
      <c r="E62" s="131"/>
      <c r="F62" s="131"/>
      <c r="G62" s="131"/>
      <c r="H62" s="131"/>
      <c r="I62" s="131"/>
      <c r="J62" s="197"/>
      <c r="K62" s="197"/>
      <c r="L62" s="197"/>
      <c r="M62" s="197"/>
      <c r="N62" s="197"/>
      <c r="O62" s="197"/>
      <c r="P62" s="197"/>
      <c r="Q62" s="131"/>
      <c r="R62" s="131"/>
      <c r="S62" s="131"/>
      <c r="T62" s="131"/>
      <c r="U62" s="131"/>
      <c r="V62" s="131"/>
      <c r="W62" s="131"/>
      <c r="X62" s="131"/>
    </row>
    <row r="63" spans="1:24" ht="15" customHeight="1" thickBot="1">
      <c r="A63" s="203"/>
      <c r="B63" s="203"/>
      <c r="C63" s="203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  <c r="U63" s="203"/>
      <c r="V63" s="203"/>
      <c r="W63" s="203"/>
      <c r="X63" s="203"/>
    </row>
    <row r="64" spans="1:24" ht="15" customHeight="1" thickBot="1">
      <c r="A64" s="203"/>
      <c r="B64" s="203"/>
      <c r="C64" s="203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  <c r="U64" s="203"/>
      <c r="V64" s="203"/>
      <c r="W64" s="203"/>
      <c r="X64" s="203"/>
    </row>
    <row r="65" spans="1:24" ht="1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ht="13.5" customHeight="1">
      <c r="A66" s="1" t="s">
        <v>34</v>
      </c>
      <c r="L66" s="9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</row>
    <row r="67" spans="1:24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</row>
    <row r="68" spans="1:24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</row>
    <row r="69" spans="1:24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</row>
    <row r="70" spans="1:24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</row>
    <row r="71" spans="1:24" ht="16.5" customHeight="1">
      <c r="A71" s="1" t="s">
        <v>35</v>
      </c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</row>
    <row r="72" spans="4:24" ht="9.75" customHeight="1">
      <c r="D72" s="121" t="s">
        <v>31</v>
      </c>
      <c r="E72" s="121"/>
      <c r="F72" s="121"/>
      <c r="G72" s="121"/>
      <c r="H72" s="121"/>
      <c r="I72" s="121"/>
      <c r="J72" s="121"/>
      <c r="K72" s="121"/>
      <c r="L72" s="121"/>
      <c r="M72" s="121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1:24" ht="12.75">
      <c r="A73" s="47" t="s">
        <v>30</v>
      </c>
      <c r="B73" s="47"/>
      <c r="C73" s="47"/>
      <c r="D73" s="47"/>
      <c r="E73" s="47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</row>
    <row r="74" spans="1:24" ht="10.5" customHeight="1">
      <c r="A74" s="47"/>
      <c r="B74" s="47"/>
      <c r="C74" s="47"/>
      <c r="D74" s="47"/>
      <c r="E74" s="47"/>
      <c r="P74" s="121" t="s">
        <v>31</v>
      </c>
      <c r="Q74" s="121"/>
      <c r="R74" s="121"/>
      <c r="S74" s="121"/>
      <c r="T74" s="121"/>
      <c r="U74" s="121"/>
      <c r="V74" s="121"/>
      <c r="W74" s="121"/>
      <c r="X74" s="121"/>
    </row>
    <row r="75" spans="1:24" ht="10.5" customHeight="1" thickBot="1">
      <c r="A75" s="168" t="s">
        <v>36</v>
      </c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</row>
    <row r="76" spans="1:24" ht="13.5" thickBot="1">
      <c r="A76" s="175" t="s">
        <v>27</v>
      </c>
      <c r="B76" s="176"/>
      <c r="C76" s="176"/>
      <c r="D76" s="176"/>
      <c r="E76" s="176"/>
      <c r="F76" s="176"/>
      <c r="G76" s="176"/>
      <c r="H76" s="176"/>
      <c r="I76" s="176"/>
      <c r="J76" s="176"/>
      <c r="K76" s="177"/>
      <c r="L76" s="175" t="s">
        <v>28</v>
      </c>
      <c r="M76" s="176"/>
      <c r="N76" s="176"/>
      <c r="O76" s="176"/>
      <c r="P76" s="176"/>
      <c r="Q76" s="176"/>
      <c r="R76" s="176"/>
      <c r="S76" s="176"/>
      <c r="T76" s="176"/>
      <c r="U76" s="176"/>
      <c r="V76" s="176"/>
      <c r="W76" s="176"/>
      <c r="X76" s="177"/>
    </row>
    <row r="77" spans="1:24" ht="20.25" customHeight="1">
      <c r="A77" s="178" t="s">
        <v>35</v>
      </c>
      <c r="B77" s="179"/>
      <c r="C77" s="179"/>
      <c r="D77" s="179"/>
      <c r="E77" s="180"/>
      <c r="F77" s="200" t="str">
        <f>IF(S7="оперативному персоналу","",S7)</f>
        <v>Петров П.П.. гр. 5</v>
      </c>
      <c r="G77" s="201"/>
      <c r="H77" s="201"/>
      <c r="I77" s="201"/>
      <c r="J77" s="201"/>
      <c r="K77" s="202"/>
      <c r="L77" s="132" t="s">
        <v>63</v>
      </c>
      <c r="M77" s="133"/>
      <c r="N77" s="133"/>
      <c r="O77" s="133"/>
      <c r="P77" s="133"/>
      <c r="Q77" s="134"/>
      <c r="R77" s="184" t="str">
        <f>IF(I7="не назначается","                         -----",IF(S7=I7,"                         -----",IF(I7=F9,"                         -----",I7)))</f>
        <v>Иванов И.И. гр. 5</v>
      </c>
      <c r="S77" s="185"/>
      <c r="T77" s="185"/>
      <c r="U77" s="185"/>
      <c r="V77" s="185"/>
      <c r="W77" s="185"/>
      <c r="X77" s="186"/>
    </row>
    <row r="78" spans="1:24" ht="10.5" customHeight="1">
      <c r="A78" s="148"/>
      <c r="B78" s="149"/>
      <c r="C78" s="149"/>
      <c r="D78" s="149"/>
      <c r="E78" s="150"/>
      <c r="F78" s="143" t="s">
        <v>6</v>
      </c>
      <c r="G78" s="121"/>
      <c r="H78" s="121"/>
      <c r="I78" s="121"/>
      <c r="J78" s="121"/>
      <c r="K78" s="144"/>
      <c r="L78" s="135"/>
      <c r="M78" s="136"/>
      <c r="N78" s="136"/>
      <c r="O78" s="136"/>
      <c r="P78" s="136"/>
      <c r="Q78" s="137"/>
      <c r="R78" s="187" t="s">
        <v>37</v>
      </c>
      <c r="S78" s="188"/>
      <c r="T78" s="188"/>
      <c r="U78" s="188"/>
      <c r="V78" s="188"/>
      <c r="W78" s="188"/>
      <c r="X78" s="189"/>
    </row>
    <row r="79" spans="1:24" ht="12.75" customHeight="1">
      <c r="A79" s="148"/>
      <c r="B79" s="149"/>
      <c r="C79" s="149"/>
      <c r="D79" s="149"/>
      <c r="E79" s="150"/>
      <c r="F79" s="50"/>
      <c r="G79" s="11"/>
      <c r="H79" s="11"/>
      <c r="I79" s="11"/>
      <c r="J79" s="11"/>
      <c r="K79" s="11"/>
      <c r="L79" s="148" t="s">
        <v>87</v>
      </c>
      <c r="M79" s="149"/>
      <c r="N79" s="149"/>
      <c r="O79" s="149"/>
      <c r="P79" s="149"/>
      <c r="Q79" s="150"/>
      <c r="R79" s="145" t="str">
        <f>F9</f>
        <v>Петров П.П.. гр. 5</v>
      </c>
      <c r="S79" s="146"/>
      <c r="T79" s="146"/>
      <c r="U79" s="146"/>
      <c r="V79" s="146"/>
      <c r="W79" s="146"/>
      <c r="X79" s="147"/>
    </row>
    <row r="80" spans="1:24" ht="10.5" customHeight="1">
      <c r="A80" s="148"/>
      <c r="B80" s="149"/>
      <c r="C80" s="149"/>
      <c r="D80" s="149"/>
      <c r="E80" s="150"/>
      <c r="F80" s="143" t="s">
        <v>31</v>
      </c>
      <c r="G80" s="121"/>
      <c r="H80" s="121"/>
      <c r="I80" s="121"/>
      <c r="J80" s="121"/>
      <c r="K80" s="144"/>
      <c r="L80" s="148"/>
      <c r="M80" s="149"/>
      <c r="N80" s="149"/>
      <c r="O80" s="149"/>
      <c r="P80" s="149"/>
      <c r="Q80" s="150"/>
      <c r="R80" s="187" t="s">
        <v>37</v>
      </c>
      <c r="S80" s="188"/>
      <c r="T80" s="188"/>
      <c r="U80" s="188"/>
      <c r="V80" s="188"/>
      <c r="W80" s="188"/>
      <c r="X80" s="189"/>
    </row>
    <row r="81" spans="1:24" ht="12.75" customHeight="1">
      <c r="A81" s="148"/>
      <c r="B81" s="149"/>
      <c r="C81" s="149"/>
      <c r="D81" s="149"/>
      <c r="E81" s="150"/>
      <c r="F81" s="48"/>
      <c r="G81" s="51"/>
      <c r="H81" s="51"/>
      <c r="I81" s="51"/>
      <c r="J81" s="51"/>
      <c r="K81" s="51"/>
      <c r="L81" s="148"/>
      <c r="M81" s="149"/>
      <c r="N81" s="149"/>
      <c r="O81" s="149"/>
      <c r="P81" s="149"/>
      <c r="Q81" s="150"/>
      <c r="R81" s="145">
        <f>F12</f>
        <v>0</v>
      </c>
      <c r="S81" s="198"/>
      <c r="T81" s="198"/>
      <c r="U81" s="198"/>
      <c r="V81" s="198"/>
      <c r="W81" s="198"/>
      <c r="X81" s="199"/>
    </row>
    <row r="82" spans="1:24" ht="10.5" customHeight="1">
      <c r="A82" s="148"/>
      <c r="B82" s="149"/>
      <c r="C82" s="149"/>
      <c r="D82" s="149"/>
      <c r="E82" s="150"/>
      <c r="F82" s="48"/>
      <c r="G82" s="10"/>
      <c r="H82" s="10"/>
      <c r="I82" s="10"/>
      <c r="J82" s="10"/>
      <c r="K82" s="10"/>
      <c r="L82" s="148"/>
      <c r="M82" s="149"/>
      <c r="N82" s="149"/>
      <c r="O82" s="149"/>
      <c r="P82" s="149"/>
      <c r="Q82" s="150"/>
      <c r="R82" s="187" t="s">
        <v>37</v>
      </c>
      <c r="S82" s="188"/>
      <c r="T82" s="188"/>
      <c r="U82" s="188"/>
      <c r="V82" s="188"/>
      <c r="W82" s="188"/>
      <c r="X82" s="189"/>
    </row>
    <row r="83" spans="1:24" ht="12.75" customHeight="1">
      <c r="A83" s="148"/>
      <c r="B83" s="149"/>
      <c r="C83" s="149"/>
      <c r="D83" s="149"/>
      <c r="E83" s="150"/>
      <c r="F83" s="48"/>
      <c r="G83" s="9"/>
      <c r="H83" s="9"/>
      <c r="I83" s="9"/>
      <c r="J83" s="9"/>
      <c r="K83" s="9"/>
      <c r="L83" s="148"/>
      <c r="M83" s="149"/>
      <c r="N83" s="149"/>
      <c r="O83" s="149"/>
      <c r="P83" s="149"/>
      <c r="Q83" s="150"/>
      <c r="R83" s="145" t="str">
        <f>K12</f>
        <v>Сидоров С.С. гр. 5</v>
      </c>
      <c r="S83" s="146"/>
      <c r="T83" s="146"/>
      <c r="U83" s="146"/>
      <c r="V83" s="146"/>
      <c r="W83" s="146"/>
      <c r="X83" s="147"/>
    </row>
    <row r="84" spans="1:24" ht="10.5" customHeight="1">
      <c r="A84" s="148"/>
      <c r="B84" s="149"/>
      <c r="C84" s="149"/>
      <c r="D84" s="149"/>
      <c r="E84" s="150"/>
      <c r="F84" s="48"/>
      <c r="G84" s="10"/>
      <c r="H84" s="10"/>
      <c r="I84" s="10"/>
      <c r="J84" s="10"/>
      <c r="K84" s="10"/>
      <c r="L84" s="148"/>
      <c r="M84" s="149"/>
      <c r="N84" s="149"/>
      <c r="O84" s="149"/>
      <c r="P84" s="149"/>
      <c r="Q84" s="150"/>
      <c r="R84" s="187" t="s">
        <v>37</v>
      </c>
      <c r="S84" s="188"/>
      <c r="T84" s="188"/>
      <c r="U84" s="188"/>
      <c r="V84" s="188"/>
      <c r="W84" s="188"/>
      <c r="X84" s="189"/>
    </row>
    <row r="85" spans="1:24" ht="12.75" customHeight="1">
      <c r="A85" s="148"/>
      <c r="B85" s="149"/>
      <c r="C85" s="149"/>
      <c r="D85" s="149"/>
      <c r="E85" s="150"/>
      <c r="F85" s="48"/>
      <c r="G85" s="51"/>
      <c r="H85" s="51"/>
      <c r="I85" s="51"/>
      <c r="J85" s="51"/>
      <c r="K85" s="51"/>
      <c r="L85" s="148"/>
      <c r="M85" s="149"/>
      <c r="N85" s="149"/>
      <c r="O85" s="149"/>
      <c r="P85" s="149"/>
      <c r="Q85" s="150"/>
      <c r="R85" s="156">
        <f>A14</f>
        <v>0</v>
      </c>
      <c r="S85" s="157"/>
      <c r="T85" s="157"/>
      <c r="U85" s="157"/>
      <c r="V85" s="157"/>
      <c r="W85" s="157"/>
      <c r="X85" s="158"/>
    </row>
    <row r="86" spans="1:24" ht="11.25" customHeight="1">
      <c r="A86" s="148"/>
      <c r="B86" s="149"/>
      <c r="C86" s="149"/>
      <c r="D86" s="149"/>
      <c r="E86" s="150"/>
      <c r="F86" s="48"/>
      <c r="G86" s="10"/>
      <c r="H86" s="10"/>
      <c r="I86" s="10"/>
      <c r="J86" s="10"/>
      <c r="K86" s="10"/>
      <c r="L86" s="148"/>
      <c r="M86" s="149"/>
      <c r="N86" s="149"/>
      <c r="O86" s="149"/>
      <c r="P86" s="149"/>
      <c r="Q86" s="150"/>
      <c r="R86" s="187" t="s">
        <v>37</v>
      </c>
      <c r="S86" s="188"/>
      <c r="T86" s="188"/>
      <c r="U86" s="188"/>
      <c r="V86" s="188"/>
      <c r="W86" s="188"/>
      <c r="X86" s="189"/>
    </row>
    <row r="87" spans="1:24" ht="12.75" customHeight="1">
      <c r="A87" s="148"/>
      <c r="B87" s="149"/>
      <c r="C87" s="149"/>
      <c r="D87" s="149"/>
      <c r="E87" s="150"/>
      <c r="F87" s="48"/>
      <c r="G87" s="9"/>
      <c r="H87" s="9"/>
      <c r="I87" s="9"/>
      <c r="J87" s="9"/>
      <c r="K87" s="9"/>
      <c r="L87" s="148"/>
      <c r="M87" s="149"/>
      <c r="N87" s="149"/>
      <c r="O87" s="149"/>
      <c r="P87" s="149"/>
      <c r="Q87" s="150"/>
      <c r="R87" s="156">
        <f>K14</f>
        <v>0</v>
      </c>
      <c r="S87" s="157"/>
      <c r="T87" s="157"/>
      <c r="U87" s="157"/>
      <c r="V87" s="157"/>
      <c r="W87" s="157"/>
      <c r="X87" s="158"/>
    </row>
    <row r="88" spans="1:24" ht="10.5" customHeight="1" thickBot="1">
      <c r="A88" s="151"/>
      <c r="B88" s="152"/>
      <c r="C88" s="152"/>
      <c r="D88" s="152"/>
      <c r="E88" s="153"/>
      <c r="F88" s="52"/>
      <c r="G88" s="53"/>
      <c r="H88" s="53"/>
      <c r="I88" s="53"/>
      <c r="J88" s="53"/>
      <c r="K88" s="53"/>
      <c r="L88" s="151"/>
      <c r="M88" s="152"/>
      <c r="N88" s="152"/>
      <c r="O88" s="152"/>
      <c r="P88" s="152"/>
      <c r="Q88" s="153"/>
      <c r="R88" s="169" t="s">
        <v>37</v>
      </c>
      <c r="S88" s="170"/>
      <c r="T88" s="170"/>
      <c r="U88" s="170"/>
      <c r="V88" s="170"/>
      <c r="W88" s="170"/>
      <c r="X88" s="171"/>
    </row>
    <row r="89" ht="4.5" customHeight="1"/>
    <row r="90" spans="1:24" ht="13.5" thickBot="1">
      <c r="A90" s="168" t="s">
        <v>38</v>
      </c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</row>
    <row r="91" spans="1:24" ht="9.75" customHeight="1">
      <c r="A91" s="162" t="s">
        <v>39</v>
      </c>
      <c r="B91" s="163"/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4"/>
      <c r="R91" s="162" t="s">
        <v>40</v>
      </c>
      <c r="S91" s="163"/>
      <c r="T91" s="163"/>
      <c r="U91" s="163"/>
      <c r="V91" s="163"/>
      <c r="W91" s="163"/>
      <c r="X91" s="164"/>
    </row>
    <row r="92" spans="1:24" ht="13.5" thickBot="1">
      <c r="A92" s="165"/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7"/>
      <c r="R92" s="165"/>
      <c r="S92" s="166"/>
      <c r="T92" s="166"/>
      <c r="U92" s="166"/>
      <c r="V92" s="166"/>
      <c r="W92" s="166"/>
      <c r="X92" s="167"/>
    </row>
    <row r="93" spans="1:24" ht="22.5" customHeight="1" thickBot="1">
      <c r="A93" s="162" t="s">
        <v>41</v>
      </c>
      <c r="B93" s="163"/>
      <c r="C93" s="163"/>
      <c r="D93" s="164"/>
      <c r="E93" s="162" t="s">
        <v>42</v>
      </c>
      <c r="F93" s="164"/>
      <c r="G93" s="190" t="s">
        <v>43</v>
      </c>
      <c r="H93" s="191"/>
      <c r="I93" s="191"/>
      <c r="J93" s="191"/>
      <c r="K93" s="191"/>
      <c r="L93" s="191"/>
      <c r="M93" s="191"/>
      <c r="N93" s="191"/>
      <c r="O93" s="191"/>
      <c r="P93" s="191"/>
      <c r="Q93" s="192"/>
      <c r="R93" s="162" t="s">
        <v>44</v>
      </c>
      <c r="S93" s="164"/>
      <c r="T93" s="162" t="s">
        <v>86</v>
      </c>
      <c r="U93" s="163"/>
      <c r="V93" s="163"/>
      <c r="W93" s="163"/>
      <c r="X93" s="164"/>
    </row>
    <row r="94" spans="1:24" ht="33.75" customHeight="1" thickBot="1">
      <c r="A94" s="165"/>
      <c r="B94" s="166"/>
      <c r="C94" s="166"/>
      <c r="D94" s="167"/>
      <c r="E94" s="165"/>
      <c r="F94" s="167"/>
      <c r="G94" s="190" t="s">
        <v>45</v>
      </c>
      <c r="H94" s="191"/>
      <c r="I94" s="191"/>
      <c r="J94" s="191"/>
      <c r="K94" s="192"/>
      <c r="L94" s="190" t="s">
        <v>46</v>
      </c>
      <c r="M94" s="191"/>
      <c r="N94" s="191"/>
      <c r="O94" s="191"/>
      <c r="P94" s="191"/>
      <c r="Q94" s="192"/>
      <c r="R94" s="165"/>
      <c r="S94" s="167"/>
      <c r="T94" s="165"/>
      <c r="U94" s="166"/>
      <c r="V94" s="166"/>
      <c r="W94" s="166"/>
      <c r="X94" s="167"/>
    </row>
    <row r="95" spans="1:24" ht="12.75">
      <c r="A95" s="54"/>
      <c r="B95" s="55"/>
      <c r="C95" s="55"/>
      <c r="D95" s="55"/>
      <c r="E95" s="54"/>
      <c r="F95" s="56"/>
      <c r="G95" s="193"/>
      <c r="H95" s="194"/>
      <c r="I95" s="194"/>
      <c r="J95" s="194"/>
      <c r="K95" s="195"/>
      <c r="L95" s="193"/>
      <c r="M95" s="194"/>
      <c r="N95" s="194"/>
      <c r="O95" s="194"/>
      <c r="P95" s="194"/>
      <c r="Q95" s="195"/>
      <c r="R95" s="54"/>
      <c r="S95" s="56"/>
      <c r="T95" s="55"/>
      <c r="U95" s="55"/>
      <c r="V95" s="55"/>
      <c r="W95" s="55"/>
      <c r="X95" s="56"/>
    </row>
    <row r="96" spans="1:24" ht="12.75">
      <c r="A96" s="57"/>
      <c r="B96" s="58"/>
      <c r="C96" s="58"/>
      <c r="D96" s="58"/>
      <c r="E96" s="57"/>
      <c r="F96" s="59"/>
      <c r="G96" s="57"/>
      <c r="H96" s="58"/>
      <c r="I96" s="58"/>
      <c r="J96" s="58"/>
      <c r="K96" s="59"/>
      <c r="L96" s="57"/>
      <c r="M96" s="58"/>
      <c r="N96" s="58"/>
      <c r="O96" s="58"/>
      <c r="P96" s="58"/>
      <c r="Q96" s="58"/>
      <c r="R96" s="57"/>
      <c r="S96" s="59"/>
      <c r="T96" s="58"/>
      <c r="U96" s="58"/>
      <c r="V96" s="58"/>
      <c r="W96" s="58"/>
      <c r="X96" s="59"/>
    </row>
    <row r="97" spans="1:24" ht="12.75">
      <c r="A97" s="57"/>
      <c r="B97" s="58"/>
      <c r="C97" s="58"/>
      <c r="D97" s="58"/>
      <c r="E97" s="57"/>
      <c r="F97" s="59"/>
      <c r="G97" s="57"/>
      <c r="H97" s="58"/>
      <c r="I97" s="58"/>
      <c r="J97" s="58"/>
      <c r="K97" s="59"/>
      <c r="L97" s="57"/>
      <c r="M97" s="58"/>
      <c r="N97" s="58"/>
      <c r="O97" s="58"/>
      <c r="P97" s="58"/>
      <c r="Q97" s="58"/>
      <c r="R97" s="57"/>
      <c r="S97" s="59"/>
      <c r="T97" s="58"/>
      <c r="U97" s="58"/>
      <c r="V97" s="58"/>
      <c r="W97" s="58"/>
      <c r="X97" s="59"/>
    </row>
    <row r="98" spans="1:24" ht="12.75">
      <c r="A98" s="57"/>
      <c r="B98" s="58"/>
      <c r="C98" s="58"/>
      <c r="D98" s="58"/>
      <c r="E98" s="57"/>
      <c r="F98" s="59"/>
      <c r="G98" s="57"/>
      <c r="H98" s="58"/>
      <c r="I98" s="58"/>
      <c r="J98" s="58"/>
      <c r="K98" s="59"/>
      <c r="L98" s="57"/>
      <c r="M98" s="58"/>
      <c r="N98" s="58"/>
      <c r="O98" s="58"/>
      <c r="P98" s="58"/>
      <c r="Q98" s="58"/>
      <c r="R98" s="57"/>
      <c r="S98" s="59"/>
      <c r="T98" s="58"/>
      <c r="U98" s="58"/>
      <c r="V98" s="58"/>
      <c r="W98" s="58"/>
      <c r="X98" s="59"/>
    </row>
    <row r="99" spans="1:24" ht="12.75">
      <c r="A99" s="57"/>
      <c r="B99" s="58"/>
      <c r="C99" s="58"/>
      <c r="D99" s="58"/>
      <c r="E99" s="57"/>
      <c r="F99" s="59"/>
      <c r="G99" s="57"/>
      <c r="H99" s="58"/>
      <c r="I99" s="58"/>
      <c r="J99" s="58"/>
      <c r="K99" s="59"/>
      <c r="L99" s="57"/>
      <c r="M99" s="58"/>
      <c r="N99" s="58"/>
      <c r="O99" s="58"/>
      <c r="P99" s="58"/>
      <c r="Q99" s="58"/>
      <c r="R99" s="57"/>
      <c r="S99" s="59"/>
      <c r="T99" s="58"/>
      <c r="U99" s="58"/>
      <c r="V99" s="58"/>
      <c r="W99" s="58"/>
      <c r="X99" s="59"/>
    </row>
    <row r="100" spans="1:24" ht="12.75">
      <c r="A100" s="60"/>
      <c r="B100" s="61"/>
      <c r="C100" s="61"/>
      <c r="D100" s="61"/>
      <c r="E100" s="60"/>
      <c r="F100" s="62"/>
      <c r="G100" s="60"/>
      <c r="H100" s="61"/>
      <c r="I100" s="61"/>
      <c r="J100" s="61"/>
      <c r="K100" s="62"/>
      <c r="L100" s="60"/>
      <c r="M100" s="61"/>
      <c r="N100" s="61"/>
      <c r="O100" s="61"/>
      <c r="P100" s="61"/>
      <c r="Q100" s="61"/>
      <c r="R100" s="60"/>
      <c r="S100" s="62"/>
      <c r="T100" s="61"/>
      <c r="U100" s="61"/>
      <c r="V100" s="61"/>
      <c r="W100" s="61"/>
      <c r="X100" s="62"/>
    </row>
    <row r="101" spans="1:24" ht="12.75">
      <c r="A101" s="60"/>
      <c r="B101" s="61"/>
      <c r="C101" s="61"/>
      <c r="D101" s="61"/>
      <c r="E101" s="60"/>
      <c r="F101" s="62"/>
      <c r="G101" s="60"/>
      <c r="H101" s="61"/>
      <c r="I101" s="61"/>
      <c r="J101" s="61"/>
      <c r="K101" s="62"/>
      <c r="L101" s="60"/>
      <c r="M101" s="61"/>
      <c r="N101" s="61"/>
      <c r="O101" s="61"/>
      <c r="P101" s="61"/>
      <c r="Q101" s="61"/>
      <c r="R101" s="60"/>
      <c r="S101" s="62"/>
      <c r="T101" s="61"/>
      <c r="U101" s="61"/>
      <c r="V101" s="61"/>
      <c r="W101" s="61"/>
      <c r="X101" s="62"/>
    </row>
    <row r="102" spans="1:24" ht="13.5" thickBot="1">
      <c r="A102" s="63"/>
      <c r="B102" s="64"/>
      <c r="C102" s="64"/>
      <c r="D102" s="64"/>
      <c r="E102" s="63"/>
      <c r="F102" s="65"/>
      <c r="G102" s="63"/>
      <c r="H102" s="64"/>
      <c r="I102" s="64"/>
      <c r="J102" s="64"/>
      <c r="K102" s="65"/>
      <c r="L102" s="63"/>
      <c r="M102" s="64"/>
      <c r="N102" s="64"/>
      <c r="O102" s="64"/>
      <c r="P102" s="64"/>
      <c r="Q102" s="64"/>
      <c r="R102" s="63"/>
      <c r="S102" s="65"/>
      <c r="T102" s="64"/>
      <c r="U102" s="64"/>
      <c r="V102" s="64"/>
      <c r="W102" s="64"/>
      <c r="X102" s="65"/>
    </row>
    <row r="103" ht="5.25" customHeight="1"/>
    <row r="104" spans="1:24" ht="12" customHeight="1">
      <c r="A104" s="168" t="s">
        <v>47</v>
      </c>
      <c r="B104" s="168"/>
      <c r="C104" s="168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</row>
    <row r="105" spans="1:24" ht="10.5" customHeight="1" thickBot="1">
      <c r="A105" s="196" t="s">
        <v>48</v>
      </c>
      <c r="B105" s="196"/>
      <c r="C105" s="196"/>
      <c r="D105" s="196"/>
      <c r="E105" s="196"/>
      <c r="F105" s="196"/>
      <c r="G105" s="196"/>
      <c r="H105" s="196"/>
      <c r="I105" s="196"/>
      <c r="J105" s="196"/>
      <c r="K105" s="196"/>
      <c r="L105" s="196"/>
      <c r="M105" s="196"/>
      <c r="N105" s="196"/>
      <c r="O105" s="196"/>
      <c r="P105" s="196"/>
      <c r="Q105" s="196"/>
      <c r="R105" s="196"/>
      <c r="S105" s="196"/>
      <c r="T105" s="196"/>
      <c r="U105" s="196"/>
      <c r="V105" s="196"/>
      <c r="W105" s="196"/>
      <c r="X105" s="196"/>
    </row>
    <row r="106" spans="1:24" ht="13.5" thickBot="1">
      <c r="A106" s="175" t="s">
        <v>27</v>
      </c>
      <c r="B106" s="176"/>
      <c r="C106" s="176"/>
      <c r="D106" s="176"/>
      <c r="E106" s="176"/>
      <c r="F106" s="176"/>
      <c r="G106" s="176"/>
      <c r="H106" s="176"/>
      <c r="I106" s="176"/>
      <c r="J106" s="176"/>
      <c r="K106" s="177"/>
      <c r="L106" s="175" t="s">
        <v>28</v>
      </c>
      <c r="M106" s="176"/>
      <c r="N106" s="176"/>
      <c r="O106" s="176"/>
      <c r="P106" s="176"/>
      <c r="Q106" s="176"/>
      <c r="R106" s="176"/>
      <c r="S106" s="176"/>
      <c r="T106" s="176"/>
      <c r="U106" s="176"/>
      <c r="V106" s="176"/>
      <c r="W106" s="176"/>
      <c r="X106" s="177"/>
    </row>
    <row r="107" spans="1:24" ht="20.25" customHeight="1">
      <c r="A107" s="178" t="s">
        <v>63</v>
      </c>
      <c r="B107" s="179"/>
      <c r="C107" s="179"/>
      <c r="D107" s="179"/>
      <c r="E107" s="180"/>
      <c r="F107" s="181" t="str">
        <f>IF(I7="не назначается","   -----",I7)</f>
        <v>Иванов И.И. гр. 5</v>
      </c>
      <c r="G107" s="182"/>
      <c r="H107" s="182"/>
      <c r="I107" s="182"/>
      <c r="J107" s="182"/>
      <c r="K107" s="183"/>
      <c r="L107" s="178" t="s">
        <v>49</v>
      </c>
      <c r="M107" s="179"/>
      <c r="N107" s="179"/>
      <c r="O107" s="179"/>
      <c r="P107" s="179"/>
      <c r="Q107" s="180"/>
      <c r="R107" s="184" t="str">
        <f>IF(I7="не назначается","                         -----",F9)</f>
        <v>Петров П.П.. гр. 5</v>
      </c>
      <c r="S107" s="185"/>
      <c r="T107" s="185"/>
      <c r="U107" s="185"/>
      <c r="V107" s="185"/>
      <c r="W107" s="185"/>
      <c r="X107" s="186"/>
    </row>
    <row r="108" spans="1:24" ht="10.5" customHeight="1">
      <c r="A108" s="148"/>
      <c r="B108" s="149"/>
      <c r="C108" s="149"/>
      <c r="D108" s="149"/>
      <c r="E108" s="150"/>
      <c r="F108" s="143" t="s">
        <v>6</v>
      </c>
      <c r="G108" s="121"/>
      <c r="H108" s="121"/>
      <c r="I108" s="121"/>
      <c r="J108" s="121"/>
      <c r="K108" s="144"/>
      <c r="L108" s="148"/>
      <c r="M108" s="149"/>
      <c r="N108" s="149"/>
      <c r="O108" s="149"/>
      <c r="P108" s="149"/>
      <c r="Q108" s="150"/>
      <c r="R108" s="187" t="s">
        <v>37</v>
      </c>
      <c r="S108" s="188"/>
      <c r="T108" s="188"/>
      <c r="U108" s="188"/>
      <c r="V108" s="188"/>
      <c r="W108" s="188"/>
      <c r="X108" s="189"/>
    </row>
    <row r="109" spans="1:24" ht="12.75" customHeight="1">
      <c r="A109" s="148"/>
      <c r="B109" s="149"/>
      <c r="C109" s="149"/>
      <c r="D109" s="149"/>
      <c r="E109" s="150"/>
      <c r="F109" s="50"/>
      <c r="G109" s="11"/>
      <c r="H109" s="11"/>
      <c r="I109" s="11"/>
      <c r="J109" s="11"/>
      <c r="K109" s="11"/>
      <c r="L109" s="148"/>
      <c r="M109" s="149"/>
      <c r="N109" s="149"/>
      <c r="O109" s="149"/>
      <c r="P109" s="149"/>
      <c r="Q109" s="150"/>
      <c r="R109" s="145">
        <f>R81</f>
        <v>0</v>
      </c>
      <c r="S109" s="146"/>
      <c r="T109" s="146"/>
      <c r="U109" s="146"/>
      <c r="V109" s="146"/>
      <c r="W109" s="146"/>
      <c r="X109" s="147"/>
    </row>
    <row r="110" spans="1:24" ht="10.5" customHeight="1">
      <c r="A110" s="148"/>
      <c r="B110" s="149"/>
      <c r="C110" s="149"/>
      <c r="D110" s="149"/>
      <c r="E110" s="150"/>
      <c r="F110" s="143" t="s">
        <v>31</v>
      </c>
      <c r="G110" s="121"/>
      <c r="H110" s="121"/>
      <c r="I110" s="121"/>
      <c r="J110" s="121"/>
      <c r="K110" s="144"/>
      <c r="L110" s="148"/>
      <c r="M110" s="149"/>
      <c r="N110" s="149"/>
      <c r="O110" s="149"/>
      <c r="P110" s="149"/>
      <c r="Q110" s="150"/>
      <c r="R110" s="143" t="s">
        <v>37</v>
      </c>
      <c r="S110" s="121"/>
      <c r="T110" s="121"/>
      <c r="U110" s="121"/>
      <c r="V110" s="121"/>
      <c r="W110" s="121"/>
      <c r="X110" s="144"/>
    </row>
    <row r="111" spans="1:24" ht="12.75" customHeight="1">
      <c r="A111" s="148"/>
      <c r="B111" s="149"/>
      <c r="C111" s="149"/>
      <c r="D111" s="149"/>
      <c r="E111" s="150"/>
      <c r="F111" s="48"/>
      <c r="G111" s="51"/>
      <c r="H111" s="51"/>
      <c r="I111" s="51"/>
      <c r="J111" s="51"/>
      <c r="K111" s="51"/>
      <c r="L111" s="148"/>
      <c r="M111" s="149"/>
      <c r="N111" s="149"/>
      <c r="O111" s="149"/>
      <c r="P111" s="149"/>
      <c r="Q111" s="150"/>
      <c r="R111" s="145" t="str">
        <f>R83</f>
        <v>Сидоров С.С. гр. 5</v>
      </c>
      <c r="S111" s="146"/>
      <c r="T111" s="146"/>
      <c r="U111" s="146"/>
      <c r="V111" s="146"/>
      <c r="W111" s="146"/>
      <c r="X111" s="147"/>
    </row>
    <row r="112" spans="1:24" ht="10.5" customHeight="1">
      <c r="A112" s="148"/>
      <c r="B112" s="149"/>
      <c r="C112" s="149"/>
      <c r="D112" s="149"/>
      <c r="E112" s="150"/>
      <c r="F112" s="48"/>
      <c r="G112" s="10"/>
      <c r="H112" s="10"/>
      <c r="I112" s="10"/>
      <c r="J112" s="10"/>
      <c r="K112" s="49"/>
      <c r="L112" s="148"/>
      <c r="M112" s="149"/>
      <c r="N112" s="149"/>
      <c r="O112" s="149"/>
      <c r="P112" s="149"/>
      <c r="Q112" s="150"/>
      <c r="R112" s="143" t="s">
        <v>37</v>
      </c>
      <c r="S112" s="121"/>
      <c r="T112" s="121"/>
      <c r="U112" s="121"/>
      <c r="V112" s="121"/>
      <c r="W112" s="121"/>
      <c r="X112" s="144"/>
    </row>
    <row r="113" spans="1:24" ht="12.75" customHeight="1">
      <c r="A113" s="148" t="s">
        <v>50</v>
      </c>
      <c r="B113" s="149"/>
      <c r="C113" s="149"/>
      <c r="D113" s="149"/>
      <c r="E113" s="150"/>
      <c r="F113" s="154" t="str">
        <f>F9</f>
        <v>Петров П.П.. гр. 5</v>
      </c>
      <c r="G113" s="122"/>
      <c r="H113" s="122"/>
      <c r="I113" s="122"/>
      <c r="J113" s="122"/>
      <c r="K113" s="155"/>
      <c r="L113" s="148"/>
      <c r="M113" s="149"/>
      <c r="N113" s="149"/>
      <c r="O113" s="149"/>
      <c r="P113" s="149"/>
      <c r="Q113" s="150"/>
      <c r="R113" s="156">
        <f>R85</f>
        <v>0</v>
      </c>
      <c r="S113" s="157"/>
      <c r="T113" s="157"/>
      <c r="U113" s="157"/>
      <c r="V113" s="157"/>
      <c r="W113" s="157"/>
      <c r="X113" s="158"/>
    </row>
    <row r="114" spans="1:24" ht="10.5" customHeight="1">
      <c r="A114" s="148"/>
      <c r="B114" s="149"/>
      <c r="C114" s="149"/>
      <c r="D114" s="149"/>
      <c r="E114" s="150"/>
      <c r="F114" s="143" t="s">
        <v>6</v>
      </c>
      <c r="G114" s="121"/>
      <c r="H114" s="121"/>
      <c r="I114" s="121"/>
      <c r="J114" s="121"/>
      <c r="K114" s="144"/>
      <c r="L114" s="148"/>
      <c r="M114" s="149"/>
      <c r="N114" s="149"/>
      <c r="O114" s="149"/>
      <c r="P114" s="149"/>
      <c r="Q114" s="150"/>
      <c r="R114" s="143" t="s">
        <v>37</v>
      </c>
      <c r="S114" s="121"/>
      <c r="T114" s="121"/>
      <c r="U114" s="121"/>
      <c r="V114" s="121"/>
      <c r="W114" s="121"/>
      <c r="X114" s="144"/>
    </row>
    <row r="115" spans="1:24" ht="12.75" customHeight="1">
      <c r="A115" s="148"/>
      <c r="B115" s="149"/>
      <c r="C115" s="149"/>
      <c r="D115" s="149"/>
      <c r="E115" s="150"/>
      <c r="F115" s="50"/>
      <c r="G115" s="11"/>
      <c r="H115" s="11"/>
      <c r="I115" s="11"/>
      <c r="J115" s="11"/>
      <c r="K115" s="11"/>
      <c r="L115" s="148"/>
      <c r="M115" s="149"/>
      <c r="N115" s="149"/>
      <c r="O115" s="149"/>
      <c r="P115" s="149"/>
      <c r="Q115" s="150"/>
      <c r="R115" s="156">
        <f>R87</f>
        <v>0</v>
      </c>
      <c r="S115" s="157"/>
      <c r="T115" s="157"/>
      <c r="U115" s="157"/>
      <c r="V115" s="157"/>
      <c r="W115" s="157"/>
      <c r="X115" s="158"/>
    </row>
    <row r="116" spans="1:24" ht="11.25" customHeight="1" thickBot="1">
      <c r="A116" s="151"/>
      <c r="B116" s="152"/>
      <c r="C116" s="152"/>
      <c r="D116" s="152"/>
      <c r="E116" s="153"/>
      <c r="F116" s="140" t="s">
        <v>31</v>
      </c>
      <c r="G116" s="141"/>
      <c r="H116" s="141"/>
      <c r="I116" s="141"/>
      <c r="J116" s="141"/>
      <c r="K116" s="142"/>
      <c r="L116" s="151"/>
      <c r="M116" s="152"/>
      <c r="N116" s="152"/>
      <c r="O116" s="152"/>
      <c r="P116" s="152"/>
      <c r="Q116" s="153"/>
      <c r="R116" s="140" t="s">
        <v>37</v>
      </c>
      <c r="S116" s="141"/>
      <c r="T116" s="141"/>
      <c r="U116" s="141"/>
      <c r="V116" s="141"/>
      <c r="W116" s="141"/>
      <c r="X116" s="142"/>
    </row>
    <row r="117" ht="3" customHeight="1"/>
    <row r="118" spans="1:24" ht="13.5" thickBot="1">
      <c r="A118" s="168" t="s">
        <v>51</v>
      </c>
      <c r="B118" s="168"/>
      <c r="C118" s="168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</row>
    <row r="119" spans="1:24" ht="12.75">
      <c r="A119" s="159" t="s">
        <v>52</v>
      </c>
      <c r="B119" s="160"/>
      <c r="C119" s="160"/>
      <c r="D119" s="160"/>
      <c r="E119" s="160"/>
      <c r="F119" s="160"/>
      <c r="G119" s="161"/>
      <c r="H119" s="159" t="s">
        <v>53</v>
      </c>
      <c r="I119" s="160"/>
      <c r="J119" s="160"/>
      <c r="K119" s="160"/>
      <c r="L119" s="160"/>
      <c r="M119" s="160"/>
      <c r="N119" s="160"/>
      <c r="O119" s="161"/>
      <c r="P119" s="162" t="s">
        <v>54</v>
      </c>
      <c r="Q119" s="163"/>
      <c r="R119" s="164"/>
      <c r="S119" s="159" t="s">
        <v>55</v>
      </c>
      <c r="T119" s="160"/>
      <c r="U119" s="160"/>
      <c r="V119" s="160"/>
      <c r="W119" s="160"/>
      <c r="X119" s="161"/>
    </row>
    <row r="120" spans="1:24" ht="13.5" thickBot="1">
      <c r="A120" s="169" t="s">
        <v>56</v>
      </c>
      <c r="B120" s="170"/>
      <c r="C120" s="170"/>
      <c r="D120" s="170"/>
      <c r="E120" s="170"/>
      <c r="F120" s="170"/>
      <c r="G120" s="171"/>
      <c r="H120" s="169" t="s">
        <v>56</v>
      </c>
      <c r="I120" s="170"/>
      <c r="J120" s="170"/>
      <c r="K120" s="170"/>
      <c r="L120" s="170"/>
      <c r="M120" s="170"/>
      <c r="N120" s="170"/>
      <c r="O120" s="171"/>
      <c r="P120" s="165"/>
      <c r="Q120" s="166"/>
      <c r="R120" s="167"/>
      <c r="S120" s="172" t="s">
        <v>57</v>
      </c>
      <c r="T120" s="173"/>
      <c r="U120" s="173"/>
      <c r="V120" s="173"/>
      <c r="W120" s="173"/>
      <c r="X120" s="174"/>
    </row>
    <row r="121" spans="1:24" ht="12.75">
      <c r="A121" s="66"/>
      <c r="B121" s="67"/>
      <c r="C121" s="67"/>
      <c r="D121" s="67"/>
      <c r="E121" s="67"/>
      <c r="F121" s="67"/>
      <c r="G121" s="68"/>
      <c r="H121" s="67"/>
      <c r="I121" s="67"/>
      <c r="J121" s="67"/>
      <c r="K121" s="67"/>
      <c r="L121" s="67"/>
      <c r="M121" s="67"/>
      <c r="N121" s="67"/>
      <c r="O121" s="67"/>
      <c r="P121" s="66"/>
      <c r="Q121" s="67"/>
      <c r="R121" s="68"/>
      <c r="S121" s="67"/>
      <c r="T121" s="67"/>
      <c r="U121" s="67"/>
      <c r="V121" s="67"/>
      <c r="W121" s="67"/>
      <c r="X121" s="68"/>
    </row>
    <row r="122" spans="1:24" ht="12.75">
      <c r="A122" s="69"/>
      <c r="B122" s="18"/>
      <c r="C122" s="18"/>
      <c r="D122" s="18"/>
      <c r="E122" s="18"/>
      <c r="F122" s="18"/>
      <c r="G122" s="70"/>
      <c r="H122" s="18"/>
      <c r="I122" s="18"/>
      <c r="J122" s="18"/>
      <c r="K122" s="18"/>
      <c r="L122" s="18"/>
      <c r="M122" s="18"/>
      <c r="N122" s="18"/>
      <c r="O122" s="18"/>
      <c r="P122" s="69"/>
      <c r="Q122" s="18"/>
      <c r="R122" s="70"/>
      <c r="S122" s="18"/>
      <c r="T122" s="18"/>
      <c r="U122" s="18"/>
      <c r="V122" s="18"/>
      <c r="W122" s="18"/>
      <c r="X122" s="70"/>
    </row>
    <row r="123" spans="1:24" ht="12.75">
      <c r="A123" s="69"/>
      <c r="B123" s="18"/>
      <c r="C123" s="18"/>
      <c r="D123" s="18"/>
      <c r="E123" s="18"/>
      <c r="F123" s="18"/>
      <c r="G123" s="70"/>
      <c r="H123" s="18"/>
      <c r="I123" s="18"/>
      <c r="J123" s="18"/>
      <c r="K123" s="18"/>
      <c r="L123" s="18"/>
      <c r="M123" s="18"/>
      <c r="N123" s="18"/>
      <c r="O123" s="18"/>
      <c r="P123" s="69"/>
      <c r="Q123" s="18"/>
      <c r="R123" s="70"/>
      <c r="S123" s="18"/>
      <c r="T123" s="18"/>
      <c r="U123" s="18"/>
      <c r="V123" s="18"/>
      <c r="W123" s="18"/>
      <c r="X123" s="70"/>
    </row>
    <row r="124" spans="1:24" ht="13.5" thickBot="1">
      <c r="A124" s="71"/>
      <c r="B124" s="72"/>
      <c r="C124" s="72"/>
      <c r="D124" s="72"/>
      <c r="E124" s="72"/>
      <c r="F124" s="72"/>
      <c r="G124" s="73"/>
      <c r="H124" s="72"/>
      <c r="I124" s="72"/>
      <c r="J124" s="72"/>
      <c r="K124" s="72"/>
      <c r="L124" s="72"/>
      <c r="M124" s="72"/>
      <c r="N124" s="72"/>
      <c r="O124" s="72"/>
      <c r="P124" s="71"/>
      <c r="Q124" s="72"/>
      <c r="R124" s="73"/>
      <c r="S124" s="72"/>
      <c r="T124" s="72"/>
      <c r="U124" s="72"/>
      <c r="V124" s="72"/>
      <c r="W124" s="72"/>
      <c r="X124" s="73"/>
    </row>
    <row r="125" ht="3.75" customHeight="1"/>
    <row r="126" spans="1:24" ht="12.75">
      <c r="A126" s="138" t="s">
        <v>58</v>
      </c>
      <c r="B126" s="138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138"/>
      <c r="W126" s="138"/>
      <c r="X126" s="138"/>
    </row>
    <row r="127" spans="1:24" ht="12.75">
      <c r="A127" s="1" t="s">
        <v>59</v>
      </c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</row>
    <row r="128" spans="4:24" ht="9.75" customHeight="1">
      <c r="D128" s="9"/>
      <c r="E128" s="121" t="s">
        <v>60</v>
      </c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</row>
    <row r="129" spans="1:24" ht="12.75" customHeight="1">
      <c r="A129" s="1" t="s">
        <v>61</v>
      </c>
      <c r="B129" s="139"/>
      <c r="C129" s="139"/>
      <c r="D129" s="139"/>
      <c r="E129" s="11"/>
      <c r="F129" s="11"/>
      <c r="G129" s="9" t="s">
        <v>14</v>
      </c>
      <c r="H129" s="9"/>
      <c r="I129" s="11"/>
      <c r="J129" s="11"/>
      <c r="K129" s="11"/>
      <c r="L129" s="11"/>
      <c r="M129" s="11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ht="2.25" customHeight="1"/>
    <row r="131" spans="1:24" ht="17.25" customHeight="1">
      <c r="A131" s="1" t="s">
        <v>50</v>
      </c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</row>
    <row r="132" spans="10:24" ht="9.75" customHeight="1">
      <c r="J132" s="121" t="s">
        <v>62</v>
      </c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</row>
    <row r="133" spans="1:24" ht="9.75" customHeight="1">
      <c r="A133" s="1" t="s">
        <v>63</v>
      </c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</row>
    <row r="134" spans="10:24" ht="9.75" customHeight="1">
      <c r="J134" s="121" t="s">
        <v>62</v>
      </c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</row>
  </sheetData>
  <sheetProtection/>
  <mergeCells count="167">
    <mergeCell ref="A24:K24"/>
    <mergeCell ref="L23:X25"/>
    <mergeCell ref="Q14:X14"/>
    <mergeCell ref="A27:K27"/>
    <mergeCell ref="A29:K29"/>
    <mergeCell ref="L28:X28"/>
    <mergeCell ref="L29:X29"/>
    <mergeCell ref="L26:X27"/>
    <mergeCell ref="A26:K26"/>
    <mergeCell ref="A28:K28"/>
    <mergeCell ref="A14:E14"/>
    <mergeCell ref="F14:J14"/>
    <mergeCell ref="K15:X15"/>
    <mergeCell ref="A17:X17"/>
    <mergeCell ref="L21:X22"/>
    <mergeCell ref="D15:J15"/>
    <mergeCell ref="L32:X32"/>
    <mergeCell ref="A33:K33"/>
    <mergeCell ref="L33:X33"/>
    <mergeCell ref="A34:K34"/>
    <mergeCell ref="L34:X34"/>
    <mergeCell ref="A25:K25"/>
    <mergeCell ref="K14:P14"/>
    <mergeCell ref="K18:L18"/>
    <mergeCell ref="K19:L19"/>
    <mergeCell ref="A38:K38"/>
    <mergeCell ref="L38:X38"/>
    <mergeCell ref="A21:K22"/>
    <mergeCell ref="A16:X16"/>
    <mergeCell ref="G18:I18"/>
    <mergeCell ref="G19:I19"/>
    <mergeCell ref="L37:X37"/>
    <mergeCell ref="A39:K39"/>
    <mergeCell ref="A30:K30"/>
    <mergeCell ref="L30:X30"/>
    <mergeCell ref="A31:K31"/>
    <mergeCell ref="L31:X31"/>
    <mergeCell ref="A37:K37"/>
    <mergeCell ref="A35:K35"/>
    <mergeCell ref="L35:X35"/>
    <mergeCell ref="A36:K36"/>
    <mergeCell ref="L36:X36"/>
    <mergeCell ref="A54:K54"/>
    <mergeCell ref="L54:X54"/>
    <mergeCell ref="O48:T48"/>
    <mergeCell ref="A43:X43"/>
    <mergeCell ref="A44:X44"/>
    <mergeCell ref="A45:X45"/>
    <mergeCell ref="K47:L47"/>
    <mergeCell ref="K51:L51"/>
    <mergeCell ref="A42:X42"/>
    <mergeCell ref="A53:X53"/>
    <mergeCell ref="E40:P40"/>
    <mergeCell ref="Q40:X40"/>
    <mergeCell ref="G47:I47"/>
    <mergeCell ref="G49:I49"/>
    <mergeCell ref="K49:L49"/>
    <mergeCell ref="G51:I51"/>
    <mergeCell ref="Q60:X62"/>
    <mergeCell ref="J60:P62"/>
    <mergeCell ref="A59:X59"/>
    <mergeCell ref="A55:E58"/>
    <mergeCell ref="F55:K55"/>
    <mergeCell ref="R55:X55"/>
    <mergeCell ref="F56:K56"/>
    <mergeCell ref="R56:X56"/>
    <mergeCell ref="F58:K58"/>
    <mergeCell ref="R58:X58"/>
    <mergeCell ref="J63:P63"/>
    <mergeCell ref="Q63:X63"/>
    <mergeCell ref="P74:X74"/>
    <mergeCell ref="A75:X75"/>
    <mergeCell ref="Q64:X64"/>
    <mergeCell ref="A63:I63"/>
    <mergeCell ref="A64:I64"/>
    <mergeCell ref="D72:M72"/>
    <mergeCell ref="J64:P64"/>
    <mergeCell ref="R88:X88"/>
    <mergeCell ref="A90:X90"/>
    <mergeCell ref="L79:Q88"/>
    <mergeCell ref="R82:X82"/>
    <mergeCell ref="R83:X83"/>
    <mergeCell ref="R84:X84"/>
    <mergeCell ref="R81:X81"/>
    <mergeCell ref="R79:X79"/>
    <mergeCell ref="F80:K80"/>
    <mergeCell ref="R80:X80"/>
    <mergeCell ref="R86:X86"/>
    <mergeCell ref="R87:X87"/>
    <mergeCell ref="A76:K76"/>
    <mergeCell ref="L76:X76"/>
    <mergeCell ref="F77:K77"/>
    <mergeCell ref="R77:X77"/>
    <mergeCell ref="F78:K78"/>
    <mergeCell ref="R78:X78"/>
    <mergeCell ref="A106:K106"/>
    <mergeCell ref="L106:X106"/>
    <mergeCell ref="R85:X85"/>
    <mergeCell ref="A77:E88"/>
    <mergeCell ref="G95:K95"/>
    <mergeCell ref="L95:Q95"/>
    <mergeCell ref="A104:X104"/>
    <mergeCell ref="A105:X105"/>
    <mergeCell ref="T93:X94"/>
    <mergeCell ref="G94:K94"/>
    <mergeCell ref="R91:X92"/>
    <mergeCell ref="A93:D94"/>
    <mergeCell ref="E93:F94"/>
    <mergeCell ref="G93:Q93"/>
    <mergeCell ref="R93:S94"/>
    <mergeCell ref="L94:Q94"/>
    <mergeCell ref="A91:Q92"/>
    <mergeCell ref="A107:E112"/>
    <mergeCell ref="F107:K107"/>
    <mergeCell ref="L107:Q116"/>
    <mergeCell ref="R107:X107"/>
    <mergeCell ref="F108:K108"/>
    <mergeCell ref="R108:X108"/>
    <mergeCell ref="R109:X109"/>
    <mergeCell ref="F110:K110"/>
    <mergeCell ref="R111:X111"/>
    <mergeCell ref="R112:X112"/>
    <mergeCell ref="H119:O119"/>
    <mergeCell ref="P119:R120"/>
    <mergeCell ref="S119:X119"/>
    <mergeCell ref="A118:X118"/>
    <mergeCell ref="A120:G120"/>
    <mergeCell ref="H120:O120"/>
    <mergeCell ref="S120:X120"/>
    <mergeCell ref="A119:G119"/>
    <mergeCell ref="A113:E116"/>
    <mergeCell ref="F113:K113"/>
    <mergeCell ref="R113:X113"/>
    <mergeCell ref="F114:K114"/>
    <mergeCell ref="R114:X114"/>
    <mergeCell ref="R115:X115"/>
    <mergeCell ref="F116:K116"/>
    <mergeCell ref="J134:X134"/>
    <mergeCell ref="A32:K32"/>
    <mergeCell ref="A60:I62"/>
    <mergeCell ref="L77:Q78"/>
    <mergeCell ref="A126:X126"/>
    <mergeCell ref="E128:X128"/>
    <mergeCell ref="B129:D129"/>
    <mergeCell ref="J132:X132"/>
    <mergeCell ref="R116:X116"/>
    <mergeCell ref="R110:X110"/>
    <mergeCell ref="E1:J1"/>
    <mergeCell ref="K12:P12"/>
    <mergeCell ref="H4:N4"/>
    <mergeCell ref="P4:R4"/>
    <mergeCell ref="H5:Q5"/>
    <mergeCell ref="F12:J12"/>
    <mergeCell ref="I7:N7"/>
    <mergeCell ref="F9:K9"/>
    <mergeCell ref="I10:N10"/>
    <mergeCell ref="E2:J2"/>
    <mergeCell ref="L55:Q58"/>
    <mergeCell ref="S7:X7"/>
    <mergeCell ref="I13:N13"/>
    <mergeCell ref="S8:X8"/>
    <mergeCell ref="S10:X10"/>
    <mergeCell ref="S9:X9"/>
    <mergeCell ref="I8:N8"/>
    <mergeCell ref="Q12:X12"/>
    <mergeCell ref="L39:X39"/>
    <mergeCell ref="A41:X41"/>
  </mergeCells>
  <dataValidations count="10">
    <dataValidation type="list" allowBlank="1" showInputMessage="1" showErrorMessage="1" sqref="D15">
      <formula1>ПС</formula1>
    </dataValidation>
    <dataValidation type="list" allowBlank="1" showInputMessage="1" showErrorMessage="1" sqref="O48 U48">
      <formula1>ВН</formula1>
    </dataValidation>
    <dataValidation type="list" showInputMessage="1" showErrorMessage="1" sqref="S7:X7">
      <formula1>ДП</formula1>
    </dataValidation>
    <dataValidation type="list" allowBlank="1" showInputMessage="1" showErrorMessage="1" sqref="I7:N7">
      <formula1>РР</formula1>
    </dataValidation>
    <dataValidation type="list" allowBlank="1" showInputMessage="1" showErrorMessage="1" sqref="F9:K9">
      <formula1>ПР</formula1>
    </dataValidation>
    <dataValidation type="list" allowBlank="1" showInputMessage="1" showErrorMessage="1" sqref="F12:O12 K14:O14 A14:E14">
      <formula1>ЧБ</formula1>
    </dataValidation>
    <dataValidation type="list" allowBlank="1" showInputMessage="1" showErrorMessage="1" sqref="S9:X9">
      <formula1>НН</formula1>
    </dataValidation>
    <dataValidation type="list" allowBlank="1" showInputMessage="1" sqref="E2:J2">
      <formula1>С</formula1>
    </dataValidation>
    <dataValidation type="list" allowBlank="1" showInputMessage="1" showErrorMessage="1" sqref="Q14:X14 Q12:X12 F14:J14">
      <formula1>АП</formula1>
    </dataValidation>
    <dataValidation type="list" allowBlank="1" showInputMessage="1" showErrorMessage="1" sqref="A41:X45">
      <formula1>О</formula1>
    </dataValidation>
  </dataValidations>
  <printOptions/>
  <pageMargins left="0.33" right="0.1968503937007874" top="0.15748031496062992" bottom="0" header="0.15748031496062992" footer="0"/>
  <pageSetup horizontalDpi="600" verticalDpi="600" orientation="portrait" paperSize="9" scale="97" r:id="rId3"/>
  <rowBreaks count="1" manualBreakCount="1">
    <brk id="64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134"/>
  <sheetViews>
    <sheetView showGridLines="0" showZeros="0" zoomScale="105" zoomScaleNormal="105" zoomScalePageLayoutView="0" workbookViewId="0" topLeftCell="A1">
      <selection activeCell="AD48" sqref="AD48"/>
    </sheetView>
  </sheetViews>
  <sheetFormatPr defaultColWidth="4.28125" defaultRowHeight="12.75"/>
  <cols>
    <col min="1" max="7" width="4.28125" style="1" customWidth="1"/>
    <col min="8" max="8" width="4.8515625" style="1" customWidth="1"/>
    <col min="9" max="14" width="4.28125" style="1" customWidth="1"/>
    <col min="15" max="15" width="0.71875" style="1" customWidth="1"/>
    <col min="16" max="16" width="4.00390625" style="1" customWidth="1"/>
    <col min="17" max="17" width="4.140625" style="1" customWidth="1"/>
    <col min="18" max="18" width="5.140625" style="1" customWidth="1"/>
    <col min="19" max="24" width="4.28125" style="1" customWidth="1"/>
    <col min="25" max="25" width="8.8515625" style="94" hidden="1" customWidth="1"/>
    <col min="26" max="28" width="6.140625" style="94" hidden="1" customWidth="1"/>
    <col min="29" max="29" width="5.57421875" style="94" hidden="1" customWidth="1"/>
    <col min="30" max="30" width="5.57421875" style="94" customWidth="1"/>
    <col min="31" max="31" width="4.8515625" style="1" customWidth="1"/>
    <col min="32" max="32" width="4.28125" style="1" customWidth="1"/>
    <col min="33" max="33" width="49.421875" style="1" customWidth="1"/>
    <col min="34" max="57" width="4.28125" style="1" customWidth="1"/>
    <col min="58" max="64" width="4.28125" style="4" customWidth="1"/>
    <col min="65" max="16384" width="4.28125" style="1" customWidth="1"/>
  </cols>
  <sheetData>
    <row r="1" spans="1:10" ht="12.75" customHeight="1">
      <c r="A1" s="1" t="s">
        <v>0</v>
      </c>
      <c r="E1" s="122" t="s">
        <v>149</v>
      </c>
      <c r="F1" s="122"/>
      <c r="G1" s="122"/>
      <c r="H1" s="122"/>
      <c r="I1" s="122"/>
      <c r="J1" s="122"/>
    </row>
    <row r="2" spans="1:10" ht="12.75">
      <c r="A2" s="1" t="s">
        <v>1</v>
      </c>
      <c r="E2" s="127" t="s">
        <v>150</v>
      </c>
      <c r="F2" s="127"/>
      <c r="G2" s="127"/>
      <c r="H2" s="127"/>
      <c r="I2" s="127"/>
      <c r="J2" s="127"/>
    </row>
    <row r="3" ht="6" customHeight="1">
      <c r="S3" s="6"/>
    </row>
    <row r="4" spans="8:37" ht="18">
      <c r="H4" s="124" t="s">
        <v>2</v>
      </c>
      <c r="I4" s="124"/>
      <c r="J4" s="124"/>
      <c r="K4" s="124"/>
      <c r="L4" s="124"/>
      <c r="M4" s="124"/>
      <c r="N4" s="124"/>
      <c r="O4" s="7">
        <v>1028</v>
      </c>
      <c r="P4" s="125">
        <v>1095</v>
      </c>
      <c r="Q4" s="125"/>
      <c r="R4" s="125"/>
      <c r="AE4" s="6"/>
      <c r="AF4" s="6"/>
      <c r="AG4" s="6"/>
      <c r="AH4" s="6"/>
      <c r="AI4" s="6"/>
      <c r="AJ4" s="6"/>
      <c r="AK4" s="6"/>
    </row>
    <row r="5" spans="8:42" ht="12" customHeight="1">
      <c r="H5" s="126" t="s">
        <v>3</v>
      </c>
      <c r="I5" s="126"/>
      <c r="J5" s="126"/>
      <c r="K5" s="126"/>
      <c r="L5" s="126"/>
      <c r="M5" s="126"/>
      <c r="N5" s="126"/>
      <c r="O5" s="126"/>
      <c r="P5" s="126"/>
      <c r="Q5" s="126"/>
      <c r="R5" s="8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31:44" ht="6.75" customHeight="1"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R6" s="6"/>
    </row>
    <row r="7" spans="1:44" ht="12.75">
      <c r="A7" s="1" t="s">
        <v>4</v>
      </c>
      <c r="H7" s="8"/>
      <c r="I7" s="119" t="s">
        <v>136</v>
      </c>
      <c r="J7" s="119"/>
      <c r="K7" s="119"/>
      <c r="L7" s="119"/>
      <c r="M7" s="119"/>
      <c r="N7" s="119"/>
      <c r="O7" s="9"/>
      <c r="P7" s="1" t="s">
        <v>5</v>
      </c>
      <c r="S7" s="119" t="s">
        <v>73</v>
      </c>
      <c r="T7" s="119"/>
      <c r="U7" s="119"/>
      <c r="V7" s="119"/>
      <c r="W7" s="119"/>
      <c r="X7" s="119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R7" s="6"/>
    </row>
    <row r="8" spans="9:44" ht="10.5" customHeight="1">
      <c r="I8" s="121" t="s">
        <v>6</v>
      </c>
      <c r="J8" s="121"/>
      <c r="K8" s="121"/>
      <c r="L8" s="121"/>
      <c r="M8" s="121"/>
      <c r="N8" s="121"/>
      <c r="O8" s="10"/>
      <c r="S8" s="121" t="s">
        <v>6</v>
      </c>
      <c r="T8" s="121"/>
      <c r="U8" s="121"/>
      <c r="V8" s="121"/>
      <c r="W8" s="121"/>
      <c r="X8" s="121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R8" s="6"/>
    </row>
    <row r="9" spans="1:44" ht="12.75" customHeight="1">
      <c r="A9" s="1" t="s">
        <v>7</v>
      </c>
      <c r="E9" s="11"/>
      <c r="F9" s="119" t="s">
        <v>137</v>
      </c>
      <c r="G9" s="119"/>
      <c r="H9" s="119"/>
      <c r="I9" s="119"/>
      <c r="J9" s="119"/>
      <c r="K9" s="119"/>
      <c r="L9" s="2"/>
      <c r="M9" s="2"/>
      <c r="N9" s="2"/>
      <c r="O9" s="9"/>
      <c r="P9" s="1" t="s">
        <v>8</v>
      </c>
      <c r="S9" s="122" t="s">
        <v>89</v>
      </c>
      <c r="T9" s="122"/>
      <c r="U9" s="122"/>
      <c r="V9" s="122"/>
      <c r="W9" s="122"/>
      <c r="X9" s="122"/>
      <c r="AE9" s="6"/>
      <c r="AF9" s="104"/>
      <c r="AG9" s="101"/>
      <c r="AH9" s="6"/>
      <c r="AI9" s="6"/>
      <c r="AJ9" s="6"/>
      <c r="AK9" s="6"/>
      <c r="AL9" s="6"/>
      <c r="AM9" s="6"/>
      <c r="AN9" s="6"/>
      <c r="AO9" s="6"/>
      <c r="AP9" s="6"/>
      <c r="AR9" s="6"/>
    </row>
    <row r="10" spans="5:44" ht="10.5" customHeight="1">
      <c r="E10" s="12"/>
      <c r="F10" s="13"/>
      <c r="G10" s="14"/>
      <c r="H10" s="14"/>
      <c r="I10" s="121" t="s">
        <v>6</v>
      </c>
      <c r="J10" s="121"/>
      <c r="K10" s="121"/>
      <c r="L10" s="121"/>
      <c r="M10" s="121"/>
      <c r="N10" s="121"/>
      <c r="O10" s="15"/>
      <c r="P10" s="8"/>
      <c r="Q10" s="8"/>
      <c r="R10" s="8"/>
      <c r="S10" s="121" t="s">
        <v>6</v>
      </c>
      <c r="T10" s="121"/>
      <c r="U10" s="121"/>
      <c r="V10" s="121"/>
      <c r="W10" s="121"/>
      <c r="X10" s="121"/>
      <c r="AE10" s="6"/>
      <c r="AF10" s="104"/>
      <c r="AG10" s="101"/>
      <c r="AH10" s="97"/>
      <c r="AI10" s="97"/>
      <c r="AJ10" s="97"/>
      <c r="AK10" s="97"/>
      <c r="AL10" s="97"/>
      <c r="AM10" s="97"/>
      <c r="AN10" s="6"/>
      <c r="AO10" s="6"/>
      <c r="AP10" s="6"/>
      <c r="AR10" s="6"/>
    </row>
    <row r="11" spans="5:42" ht="3.75" customHeight="1">
      <c r="E11" s="12"/>
      <c r="F11" s="12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AE11" s="97"/>
      <c r="AF11" s="102"/>
      <c r="AG11" s="102"/>
      <c r="AH11" s="97"/>
      <c r="AI11" s="97"/>
      <c r="AJ11" s="97"/>
      <c r="AK11" s="97"/>
      <c r="AL11" s="97"/>
      <c r="AM11" s="97"/>
      <c r="AN11" s="6"/>
      <c r="AO11" s="6"/>
      <c r="AP11" s="6"/>
    </row>
    <row r="12" spans="1:42" ht="14.25">
      <c r="A12" s="1" t="s">
        <v>9</v>
      </c>
      <c r="D12" s="16"/>
      <c r="E12" s="87"/>
      <c r="F12" s="119"/>
      <c r="G12" s="119"/>
      <c r="H12" s="119"/>
      <c r="I12" s="119"/>
      <c r="J12" s="119"/>
      <c r="K12" s="123" t="s">
        <v>137</v>
      </c>
      <c r="L12" s="123"/>
      <c r="M12" s="123"/>
      <c r="N12" s="123"/>
      <c r="O12" s="123"/>
      <c r="P12" s="123"/>
      <c r="Q12" s="119" t="s">
        <v>71</v>
      </c>
      <c r="R12" s="119"/>
      <c r="S12" s="119"/>
      <c r="T12" s="119"/>
      <c r="U12" s="119"/>
      <c r="V12" s="119"/>
      <c r="W12" s="119"/>
      <c r="X12" s="119"/>
      <c r="Y12" s="1" t="b">
        <v>0</v>
      </c>
      <c r="Z12" s="1">
        <f aca="true" t="shared" si="0" ref="Z12:Z40">IF(Y12=TRUE,AF12,"")</f>
      </c>
      <c r="AA12" s="1">
        <f aca="true" t="shared" si="1" ref="AA12:AA40">IF(Z12=AF12,(CONCATENATE(Z12,". ")),"")</f>
      </c>
      <c r="AB12" s="1"/>
      <c r="AC12" s="1"/>
      <c r="AD12" s="1"/>
      <c r="AE12" s="106"/>
      <c r="AF12" s="105">
        <f>ответственные!J3</f>
        <v>1</v>
      </c>
      <c r="AG12" s="105" t="str">
        <f>ответственные!K3</f>
        <v>Испытание силового трансформатора 110/35/10</v>
      </c>
      <c r="AH12" s="97"/>
      <c r="AI12" s="97"/>
      <c r="AJ12" s="97"/>
      <c r="AK12" s="97"/>
      <c r="AL12" s="97"/>
      <c r="AM12" s="97"/>
      <c r="AN12" s="6"/>
      <c r="AO12" s="6"/>
      <c r="AP12" s="6"/>
    </row>
    <row r="13" spans="1:42" ht="12.75" customHeight="1">
      <c r="A13" s="11"/>
      <c r="B13" s="11"/>
      <c r="C13" s="11"/>
      <c r="D13" s="11"/>
      <c r="E13" s="11"/>
      <c r="F13" s="11"/>
      <c r="G13" s="11"/>
      <c r="H13" s="11"/>
      <c r="I13" s="120" t="s">
        <v>6</v>
      </c>
      <c r="J13" s="120"/>
      <c r="K13" s="120"/>
      <c r="L13" s="120"/>
      <c r="M13" s="120"/>
      <c r="N13" s="120"/>
      <c r="O13" s="17"/>
      <c r="P13" s="11"/>
      <c r="Q13" s="11"/>
      <c r="R13" s="11"/>
      <c r="S13" s="11"/>
      <c r="T13" s="11"/>
      <c r="U13" s="11"/>
      <c r="V13" s="11"/>
      <c r="W13" s="11"/>
      <c r="X13" s="11"/>
      <c r="Y13" s="1" t="b">
        <v>0</v>
      </c>
      <c r="Z13" s="1">
        <f t="shared" si="0"/>
      </c>
      <c r="AA13" s="1">
        <f t="shared" si="1"/>
      </c>
      <c r="AB13" s="1"/>
      <c r="AC13" s="1"/>
      <c r="AD13" s="1"/>
      <c r="AE13" s="107"/>
      <c r="AF13" s="108">
        <f>ответственные!J4</f>
        <v>2</v>
      </c>
      <c r="AG13" s="108" t="str">
        <f>ответственные!K4</f>
        <v>Испытание силового трансформатора 110/10</v>
      </c>
      <c r="AH13" s="97"/>
      <c r="AI13" s="97"/>
      <c r="AJ13" s="97"/>
      <c r="AK13" s="97"/>
      <c r="AL13" s="97"/>
      <c r="AM13" s="97"/>
      <c r="AN13" s="6"/>
      <c r="AO13" s="6"/>
      <c r="AP13" s="6"/>
    </row>
    <row r="14" spans="1:42" ht="12.75" customHeight="1">
      <c r="A14" s="231"/>
      <c r="B14" s="231"/>
      <c r="C14" s="231"/>
      <c r="D14" s="231"/>
      <c r="E14" s="231"/>
      <c r="F14" s="232"/>
      <c r="G14" s="232"/>
      <c r="H14" s="232"/>
      <c r="I14" s="232"/>
      <c r="J14" s="232"/>
      <c r="K14" s="127"/>
      <c r="L14" s="127"/>
      <c r="M14" s="127"/>
      <c r="N14" s="127"/>
      <c r="O14" s="127"/>
      <c r="P14" s="127"/>
      <c r="Q14" s="232"/>
      <c r="R14" s="232"/>
      <c r="S14" s="232"/>
      <c r="T14" s="232"/>
      <c r="U14" s="232"/>
      <c r="V14" s="232"/>
      <c r="W14" s="232"/>
      <c r="X14" s="232"/>
      <c r="Y14" s="1" t="b">
        <v>0</v>
      </c>
      <c r="Z14" s="1">
        <f t="shared" si="0"/>
      </c>
      <c r="AA14" s="1">
        <f t="shared" si="1"/>
      </c>
      <c r="AB14" s="1"/>
      <c r="AC14" s="1"/>
      <c r="AD14" s="1"/>
      <c r="AE14" s="107"/>
      <c r="AF14" s="108">
        <f>ответственные!J5</f>
        <v>3</v>
      </c>
      <c r="AG14" s="108" t="str">
        <f>ответственные!K5</f>
        <v>Испытание силового трансформатора 35/10</v>
      </c>
      <c r="AH14" s="97"/>
      <c r="AI14" s="97"/>
      <c r="AJ14" s="97"/>
      <c r="AK14" s="97"/>
      <c r="AL14" s="97"/>
      <c r="AM14" s="97"/>
      <c r="AN14" s="6"/>
      <c r="AO14" s="6"/>
      <c r="AP14" s="6"/>
    </row>
    <row r="15" spans="1:64" s="19" customFormat="1" ht="17.25" customHeight="1">
      <c r="A15" s="19" t="s">
        <v>10</v>
      </c>
      <c r="D15" s="234" t="s">
        <v>148</v>
      </c>
      <c r="E15" s="234"/>
      <c r="F15" s="234"/>
      <c r="G15" s="234"/>
      <c r="H15" s="234"/>
      <c r="I15" s="234"/>
      <c r="J15" s="234"/>
      <c r="K15" s="233" t="s">
        <v>130</v>
      </c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1" t="b">
        <v>0</v>
      </c>
      <c r="Z15" s="1">
        <f t="shared" si="0"/>
      </c>
      <c r="AA15" s="1">
        <f t="shared" si="1"/>
      </c>
      <c r="AB15" s="1"/>
      <c r="AC15" s="1"/>
      <c r="AD15" s="1"/>
      <c r="AE15" s="107"/>
      <c r="AF15" s="108">
        <f>ответственные!J6</f>
        <v>4</v>
      </c>
      <c r="AG15" s="108" t="str">
        <f>ответственные!K6</f>
        <v>Испытание силового трансформатора 10/0,4</v>
      </c>
      <c r="AH15" s="95"/>
      <c r="AI15" s="95"/>
      <c r="AJ15" s="95"/>
      <c r="AK15" s="95"/>
      <c r="AL15" s="26"/>
      <c r="AM15" s="26"/>
      <c r="BF15" s="23"/>
      <c r="BG15" s="23"/>
      <c r="BH15" s="23"/>
      <c r="BI15" s="23"/>
      <c r="BJ15" s="23"/>
      <c r="BK15" s="23"/>
      <c r="BL15" s="23"/>
    </row>
    <row r="16" spans="1:64" s="19" customFormat="1" ht="12.75" customHeight="1">
      <c r="A16" s="235" t="s">
        <v>131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1" t="b">
        <v>0</v>
      </c>
      <c r="Z16" s="1">
        <f t="shared" si="0"/>
      </c>
      <c r="AA16" s="1">
        <f t="shared" si="1"/>
      </c>
      <c r="AB16" s="1"/>
      <c r="AC16" s="1"/>
      <c r="AD16" s="1"/>
      <c r="AE16" s="107"/>
      <c r="AF16" s="108">
        <f>ответственные!J7</f>
        <v>5</v>
      </c>
      <c r="AG16" s="108" t="str">
        <f>ответственные!K7</f>
        <v>Испытание трансформатора напряжения 110 кВ</v>
      </c>
      <c r="AH16" s="26"/>
      <c r="AI16" s="26"/>
      <c r="AJ16" s="26"/>
      <c r="AK16" s="26"/>
      <c r="AL16" s="26"/>
      <c r="AM16" s="26"/>
      <c r="BF16" s="23"/>
      <c r="BG16" s="23"/>
      <c r="BH16" s="23"/>
      <c r="BI16" s="23"/>
      <c r="BJ16" s="23"/>
      <c r="BK16" s="23"/>
      <c r="BL16" s="23"/>
    </row>
    <row r="17" spans="1:64" s="19" customFormat="1" ht="12.75" customHeight="1">
      <c r="A17" s="233"/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1" t="b">
        <v>0</v>
      </c>
      <c r="Z17" s="1">
        <f t="shared" si="0"/>
      </c>
      <c r="AA17" s="1">
        <f t="shared" si="1"/>
      </c>
      <c r="AB17" s="1"/>
      <c r="AC17" s="1"/>
      <c r="AD17" s="1"/>
      <c r="AE17" s="107"/>
      <c r="AF17" s="108">
        <f>ответственные!J8</f>
        <v>6</v>
      </c>
      <c r="AG17" s="108" t="str">
        <f>ответственные!K8</f>
        <v>Испытание трансформатора напряжения 35 кВ</v>
      </c>
      <c r="AH17" s="26"/>
      <c r="AI17" s="26"/>
      <c r="AJ17" s="26"/>
      <c r="AK17" s="26"/>
      <c r="AL17" s="26"/>
      <c r="AM17" s="26"/>
      <c r="BF17" s="23"/>
      <c r="BG17" s="23"/>
      <c r="BH17" s="23"/>
      <c r="BI17" s="23"/>
      <c r="BJ17" s="23"/>
      <c r="BK17" s="23"/>
      <c r="BL17" s="23"/>
    </row>
    <row r="18" spans="1:64" s="19" customFormat="1" ht="21.75" customHeight="1">
      <c r="A18" s="19" t="s">
        <v>12</v>
      </c>
      <c r="E18" s="19" t="s">
        <v>13</v>
      </c>
      <c r="F18" s="24"/>
      <c r="G18" s="220">
        <f ca="1">TODAY()+V18</f>
        <v>40589</v>
      </c>
      <c r="H18" s="220"/>
      <c r="I18" s="220"/>
      <c r="J18" s="24"/>
      <c r="K18" s="230" t="s">
        <v>14</v>
      </c>
      <c r="L18" s="230"/>
      <c r="M18" s="24"/>
      <c r="N18" s="20">
        <v>12</v>
      </c>
      <c r="O18" s="21" t="s">
        <v>15</v>
      </c>
      <c r="P18" s="25" t="s">
        <v>16</v>
      </c>
      <c r="R18" s="24"/>
      <c r="S18" s="26"/>
      <c r="T18" s="112"/>
      <c r="U18" s="113"/>
      <c r="V18" s="113">
        <v>0</v>
      </c>
      <c r="W18" s="113"/>
      <c r="Y18" s="1" t="b">
        <v>0</v>
      </c>
      <c r="Z18" s="1">
        <f t="shared" si="0"/>
      </c>
      <c r="AA18" s="1">
        <f t="shared" si="1"/>
      </c>
      <c r="AB18" s="1"/>
      <c r="AC18" s="1"/>
      <c r="AD18" s="1"/>
      <c r="AE18" s="107"/>
      <c r="AF18" s="108">
        <f>ответственные!J9</f>
        <v>7</v>
      </c>
      <c r="AG18" s="108" t="str">
        <f>ответственные!K9</f>
        <v>Испытание трансформатора напряжения 10 кВ</v>
      </c>
      <c r="AH18" s="26"/>
      <c r="AI18" s="26"/>
      <c r="AJ18" s="26"/>
      <c r="AK18" s="26"/>
      <c r="AL18" s="26"/>
      <c r="AM18" s="26"/>
      <c r="BF18" s="23"/>
      <c r="BG18" s="23"/>
      <c r="BH18" s="23"/>
      <c r="BI18" s="23"/>
      <c r="BJ18" s="23"/>
      <c r="BK18" s="23"/>
      <c r="BL18" s="23"/>
    </row>
    <row r="19" spans="1:64" s="19" customFormat="1" ht="14.25">
      <c r="A19" s="19" t="s">
        <v>17</v>
      </c>
      <c r="E19" s="19" t="s">
        <v>13</v>
      </c>
      <c r="F19" s="27"/>
      <c r="G19" s="242">
        <f ca="1">TODAY()+V19</f>
        <v>40589</v>
      </c>
      <c r="H19" s="242"/>
      <c r="I19" s="242"/>
      <c r="J19" s="28"/>
      <c r="K19" s="230" t="s">
        <v>14</v>
      </c>
      <c r="L19" s="230"/>
      <c r="M19" s="24"/>
      <c r="N19" s="20">
        <v>18</v>
      </c>
      <c r="O19" s="21" t="s">
        <v>15</v>
      </c>
      <c r="P19" s="25" t="s">
        <v>16</v>
      </c>
      <c r="Q19" s="27"/>
      <c r="R19" s="24"/>
      <c r="S19" s="26"/>
      <c r="T19" s="26"/>
      <c r="U19" s="112"/>
      <c r="V19" s="112">
        <v>0</v>
      </c>
      <c r="W19" s="26"/>
      <c r="X19" s="26"/>
      <c r="Y19" s="1" t="b">
        <v>0</v>
      </c>
      <c r="Z19" s="1">
        <f t="shared" si="0"/>
      </c>
      <c r="AA19" s="1">
        <f t="shared" si="1"/>
      </c>
      <c r="AB19" s="1"/>
      <c r="AC19" s="1"/>
      <c r="AD19" s="1"/>
      <c r="AE19" s="107"/>
      <c r="AF19" s="108">
        <f>ответственные!J10</f>
        <v>8</v>
      </c>
      <c r="AG19" s="108" t="str">
        <f>ответственные!K10</f>
        <v>Испытание трансформатора тока 110 кВ</v>
      </c>
      <c r="AH19" s="99"/>
      <c r="AI19" s="99"/>
      <c r="AJ19" s="99"/>
      <c r="AK19" s="99"/>
      <c r="AL19" s="99"/>
      <c r="AM19" s="99"/>
      <c r="AN19" s="29"/>
      <c r="AO19" s="29"/>
      <c r="AP19" s="29"/>
      <c r="AQ19" s="29"/>
      <c r="AR19" s="29"/>
      <c r="AS19" s="29"/>
      <c r="AT19" s="29"/>
      <c r="AU19" s="29"/>
      <c r="BF19" s="23"/>
      <c r="BG19" s="23"/>
      <c r="BH19" s="23"/>
      <c r="BI19" s="23"/>
      <c r="BJ19" s="23"/>
      <c r="BK19" s="23"/>
      <c r="BL19" s="23"/>
    </row>
    <row r="20" spans="8:47" ht="20.25" customHeight="1" thickBot="1">
      <c r="H20" s="1" t="s">
        <v>18</v>
      </c>
      <c r="Y20" s="1" t="b">
        <v>0</v>
      </c>
      <c r="Z20" s="1">
        <f t="shared" si="0"/>
      </c>
      <c r="AA20" s="1">
        <f t="shared" si="1"/>
      </c>
      <c r="AB20" s="1"/>
      <c r="AC20" s="1"/>
      <c r="AD20" s="1"/>
      <c r="AE20" s="107"/>
      <c r="AF20" s="108">
        <f>ответственные!J11</f>
        <v>9</v>
      </c>
      <c r="AG20" s="108" t="str">
        <f>ответственные!K11</f>
        <v>Испытание трансформатора тока 35 кВ</v>
      </c>
      <c r="AH20" s="100"/>
      <c r="AI20" s="100"/>
      <c r="AJ20" s="100"/>
      <c r="AK20" s="100"/>
      <c r="AL20" s="100"/>
      <c r="AM20" s="100"/>
      <c r="AN20" s="30"/>
      <c r="AO20" s="30"/>
      <c r="AP20" s="30"/>
      <c r="AQ20" s="30"/>
      <c r="AR20" s="30"/>
      <c r="AS20" s="30"/>
      <c r="AT20" s="30"/>
      <c r="AU20" s="30"/>
    </row>
    <row r="21" spans="1:47" ht="13.5" customHeight="1">
      <c r="A21" s="162" t="s">
        <v>19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4"/>
      <c r="L21" s="163" t="s">
        <v>20</v>
      </c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4"/>
      <c r="Y21" s="1" t="b">
        <v>0</v>
      </c>
      <c r="Z21" s="1">
        <f t="shared" si="0"/>
      </c>
      <c r="AA21" s="1">
        <f t="shared" si="1"/>
      </c>
      <c r="AB21" s="1"/>
      <c r="AC21" s="1"/>
      <c r="AD21" s="1"/>
      <c r="AE21" s="107"/>
      <c r="AF21" s="108">
        <f>ответственные!J12</f>
        <v>10</v>
      </c>
      <c r="AG21" s="108" t="str">
        <f>ответственные!K12</f>
        <v>Испытание конденсатора ВЧ связи 110-35 кВ</v>
      </c>
      <c r="AH21" s="100"/>
      <c r="AI21" s="100"/>
      <c r="AJ21" s="100"/>
      <c r="AK21" s="100"/>
      <c r="AL21" s="100"/>
      <c r="AM21" s="100"/>
      <c r="AN21" s="30"/>
      <c r="AO21" s="30"/>
      <c r="AP21" s="30"/>
      <c r="AQ21" s="30"/>
      <c r="AR21" s="30"/>
      <c r="AS21" s="30"/>
      <c r="AT21" s="30"/>
      <c r="AU21" s="30"/>
    </row>
    <row r="22" spans="1:39" ht="13.5" customHeight="1" thickBot="1">
      <c r="A22" s="165"/>
      <c r="B22" s="166"/>
      <c r="C22" s="166"/>
      <c r="D22" s="166"/>
      <c r="E22" s="166"/>
      <c r="F22" s="166"/>
      <c r="G22" s="166"/>
      <c r="H22" s="166"/>
      <c r="I22" s="166"/>
      <c r="J22" s="166"/>
      <c r="K22" s="167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10"/>
      <c r="Y22" s="1" t="b">
        <v>0</v>
      </c>
      <c r="Z22" s="1">
        <f t="shared" si="0"/>
      </c>
      <c r="AA22" s="1">
        <f t="shared" si="1"/>
      </c>
      <c r="AB22" s="1"/>
      <c r="AC22" s="1"/>
      <c r="AD22" s="1"/>
      <c r="AE22" s="107"/>
      <c r="AF22" s="108">
        <f>ответственные!J13</f>
        <v>11</v>
      </c>
      <c r="AG22" s="108" t="str">
        <f>ответственные!K13</f>
        <v>Испытание вентильного разрядника 110 кВ</v>
      </c>
      <c r="AH22" s="9"/>
      <c r="AI22" s="9"/>
      <c r="AJ22" s="9"/>
      <c r="AK22" s="9"/>
      <c r="AL22" s="9"/>
      <c r="AM22" s="9"/>
    </row>
    <row r="23" spans="1:64" s="19" customFormat="1" ht="13.5" customHeight="1">
      <c r="A23" s="246" t="str">
        <f>D15</f>
        <v>Париж ОРУ 110/35/10</v>
      </c>
      <c r="B23" s="243"/>
      <c r="C23" s="243"/>
      <c r="D23" s="243"/>
      <c r="E23" s="243"/>
      <c r="F23" s="243"/>
      <c r="G23" s="243" t="s">
        <v>74</v>
      </c>
      <c r="H23" s="243"/>
      <c r="I23" s="243"/>
      <c r="J23" s="243"/>
      <c r="K23" s="244"/>
      <c r="L23" s="236" t="s">
        <v>153</v>
      </c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8"/>
      <c r="Y23" s="1" t="b">
        <v>0</v>
      </c>
      <c r="Z23" s="1">
        <f t="shared" si="0"/>
      </c>
      <c r="AA23" s="1">
        <f t="shared" si="1"/>
      </c>
      <c r="AB23" s="1"/>
      <c r="AC23" s="1"/>
      <c r="AD23" s="1"/>
      <c r="AE23" s="107"/>
      <c r="AF23" s="108">
        <f>ответственные!J14</f>
        <v>12</v>
      </c>
      <c r="AG23" s="108" t="str">
        <f>ответственные!K14</f>
        <v>Испытание вентильного разрядника  35кВ</v>
      </c>
      <c r="AH23" s="26"/>
      <c r="AI23" s="26"/>
      <c r="AJ23" s="26"/>
      <c r="AK23" s="26"/>
      <c r="AL23" s="26"/>
      <c r="AM23" s="26"/>
      <c r="BF23" s="23"/>
      <c r="BG23" s="23"/>
      <c r="BH23" s="23"/>
      <c r="BI23" s="23"/>
      <c r="BJ23" s="23"/>
      <c r="BK23" s="23"/>
      <c r="BL23" s="23"/>
    </row>
    <row r="24" spans="1:64" s="19" customFormat="1" ht="13.5" customHeight="1">
      <c r="A24" s="128"/>
      <c r="B24" s="129"/>
      <c r="C24" s="129"/>
      <c r="D24" s="129"/>
      <c r="E24" s="129"/>
      <c r="F24" s="129"/>
      <c r="G24" s="129"/>
      <c r="H24" s="129"/>
      <c r="I24" s="129"/>
      <c r="J24" s="129"/>
      <c r="K24" s="130"/>
      <c r="L24" s="239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1"/>
      <c r="Y24" s="1" t="b">
        <v>0</v>
      </c>
      <c r="Z24" s="1">
        <f t="shared" si="0"/>
      </c>
      <c r="AA24" s="1">
        <f t="shared" si="1"/>
      </c>
      <c r="AB24" s="1"/>
      <c r="AC24" s="1"/>
      <c r="AD24" s="1"/>
      <c r="AE24" s="107"/>
      <c r="AF24" s="108">
        <f>ответственные!J15</f>
        <v>13</v>
      </c>
      <c r="AG24" s="108" t="str">
        <f>ответственные!K15</f>
        <v>Испытание вентильного разрядника 10кВ</v>
      </c>
      <c r="AH24" s="26"/>
      <c r="AI24" s="26"/>
      <c r="AJ24" s="26"/>
      <c r="AK24" s="26"/>
      <c r="AL24" s="26"/>
      <c r="AM24" s="26"/>
      <c r="BF24" s="23"/>
      <c r="BG24" s="23"/>
      <c r="BH24" s="23"/>
      <c r="BI24" s="23"/>
      <c r="BJ24" s="23"/>
      <c r="BK24" s="23"/>
      <c r="BL24" s="23"/>
    </row>
    <row r="25" spans="1:64" s="19" customFormat="1" ht="12.75" customHeight="1">
      <c r="A25" s="128"/>
      <c r="B25" s="129"/>
      <c r="C25" s="129"/>
      <c r="D25" s="129"/>
      <c r="E25" s="129"/>
      <c r="F25" s="129"/>
      <c r="G25" s="129"/>
      <c r="H25" s="129"/>
      <c r="I25" s="129"/>
      <c r="J25" s="129"/>
      <c r="K25" s="130"/>
      <c r="L25" s="227" t="s">
        <v>154</v>
      </c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9"/>
      <c r="Y25" s="1" t="b">
        <v>0</v>
      </c>
      <c r="Z25" s="1">
        <f t="shared" si="0"/>
      </c>
      <c r="AA25" s="1">
        <f t="shared" si="1"/>
      </c>
      <c r="AB25" s="1"/>
      <c r="AC25" s="1"/>
      <c r="AD25" s="1"/>
      <c r="AE25" s="107"/>
      <c r="AF25" s="108">
        <f>ответственные!J16</f>
        <v>14</v>
      </c>
      <c r="AG25" s="108" t="str">
        <f>ответственные!K16</f>
        <v>Испытание ОПН-10</v>
      </c>
      <c r="AH25" s="26"/>
      <c r="AI25" s="26"/>
      <c r="AJ25" s="26"/>
      <c r="AK25" s="26"/>
      <c r="AL25" s="26"/>
      <c r="AM25" s="26"/>
      <c r="BF25" s="23"/>
      <c r="BG25" s="23"/>
      <c r="BH25" s="23"/>
      <c r="BI25" s="23"/>
      <c r="BJ25" s="23"/>
      <c r="BK25" s="23"/>
      <c r="BL25" s="23"/>
    </row>
    <row r="26" spans="1:64" s="19" customFormat="1" ht="12.75">
      <c r="A26" s="128" t="s">
        <v>155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30"/>
      <c r="L26" s="227" t="s">
        <v>132</v>
      </c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9"/>
      <c r="Y26" s="1" t="b">
        <v>0</v>
      </c>
      <c r="Z26" s="1">
        <f t="shared" si="0"/>
      </c>
      <c r="AA26" s="1">
        <f t="shared" si="1"/>
      </c>
      <c r="AB26" s="1"/>
      <c r="AC26" s="1"/>
      <c r="AD26" s="1"/>
      <c r="AE26" s="107"/>
      <c r="AF26" s="108">
        <f>ответственные!J17</f>
        <v>15</v>
      </c>
      <c r="AG26" s="108" t="str">
        <f>ответственные!K17</f>
        <v>Испытание  масляного выключателя 110 кВ (МКП-110М)</v>
      </c>
      <c r="AH26" s="26"/>
      <c r="AI26" s="26"/>
      <c r="AJ26" s="26"/>
      <c r="AK26" s="26"/>
      <c r="AL26" s="26"/>
      <c r="AM26" s="26"/>
      <c r="BF26" s="23"/>
      <c r="BG26" s="23"/>
      <c r="BH26" s="23"/>
      <c r="BI26" s="23"/>
      <c r="BJ26" s="23"/>
      <c r="BK26" s="23"/>
      <c r="BL26" s="23"/>
    </row>
    <row r="27" spans="1:64" s="19" customFormat="1" ht="12.75">
      <c r="A27" s="128"/>
      <c r="B27" s="129"/>
      <c r="C27" s="129"/>
      <c r="D27" s="129"/>
      <c r="E27" s="129"/>
      <c r="F27" s="129"/>
      <c r="G27" s="129"/>
      <c r="H27" s="129"/>
      <c r="I27" s="129"/>
      <c r="J27" s="129"/>
      <c r="K27" s="130"/>
      <c r="L27" s="227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9"/>
      <c r="Y27" s="1" t="b">
        <v>0</v>
      </c>
      <c r="Z27" s="1">
        <f t="shared" si="0"/>
      </c>
      <c r="AA27" s="1">
        <f t="shared" si="1"/>
      </c>
      <c r="AB27" s="1"/>
      <c r="AC27" s="1"/>
      <c r="AD27" s="1"/>
      <c r="AE27" s="107"/>
      <c r="AF27" s="108">
        <f>ответственные!J18</f>
        <v>16</v>
      </c>
      <c r="AG27" s="108" t="str">
        <f>ответственные!K18</f>
        <v>Испытание  масляного выключателя 110 кВ (ММО-110)</v>
      </c>
      <c r="AH27" s="26"/>
      <c r="AI27" s="26"/>
      <c r="AJ27" s="26"/>
      <c r="AK27" s="26"/>
      <c r="AL27" s="26"/>
      <c r="AM27" s="26"/>
      <c r="BF27" s="23"/>
      <c r="BG27" s="23"/>
      <c r="BH27" s="23"/>
      <c r="BI27" s="23"/>
      <c r="BJ27" s="23"/>
      <c r="BK27" s="23"/>
      <c r="BL27" s="23"/>
    </row>
    <row r="28" spans="1:64" s="19" customFormat="1" ht="12.75">
      <c r="A28" s="128"/>
      <c r="B28" s="129"/>
      <c r="C28" s="129"/>
      <c r="D28" s="129"/>
      <c r="E28" s="129"/>
      <c r="F28" s="129"/>
      <c r="G28" s="129"/>
      <c r="H28" s="129"/>
      <c r="I28" s="129"/>
      <c r="J28" s="129"/>
      <c r="K28" s="130"/>
      <c r="L28" s="227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9"/>
      <c r="Y28" s="1" t="b">
        <v>0</v>
      </c>
      <c r="Z28" s="1">
        <f t="shared" si="0"/>
      </c>
      <c r="AA28" s="1">
        <f t="shared" si="1"/>
      </c>
      <c r="AB28" s="1"/>
      <c r="AC28" s="1"/>
      <c r="AD28" s="1"/>
      <c r="AE28" s="107"/>
      <c r="AF28" s="108">
        <f>ответственные!J19</f>
        <v>17</v>
      </c>
      <c r="AG28" s="108" t="str">
        <f>ответственные!K19</f>
        <v>Испытание  масляного выключателя  35кВ  (ВТ-35, С-35, ВМ-35)</v>
      </c>
      <c r="AH28" s="26"/>
      <c r="AI28" s="26"/>
      <c r="AJ28" s="26"/>
      <c r="AK28" s="26"/>
      <c r="AL28" s="26"/>
      <c r="AM28" s="26"/>
      <c r="BF28" s="23"/>
      <c r="BG28" s="23"/>
      <c r="BH28" s="23"/>
      <c r="BI28" s="23"/>
      <c r="BJ28" s="23"/>
      <c r="BK28" s="23"/>
      <c r="BL28" s="23"/>
    </row>
    <row r="29" spans="1:64" s="19" customFormat="1" ht="12.75" customHeight="1">
      <c r="A29" s="128"/>
      <c r="B29" s="129"/>
      <c r="C29" s="129"/>
      <c r="D29" s="129"/>
      <c r="E29" s="129"/>
      <c r="F29" s="129"/>
      <c r="G29" s="129"/>
      <c r="H29" s="129"/>
      <c r="I29" s="129"/>
      <c r="J29" s="129"/>
      <c r="K29" s="130"/>
      <c r="L29" s="227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9"/>
      <c r="Y29" s="1" t="b">
        <v>0</v>
      </c>
      <c r="Z29" s="1">
        <f t="shared" si="0"/>
      </c>
      <c r="AA29" s="1">
        <f t="shared" si="1"/>
      </c>
      <c r="AB29" s="1"/>
      <c r="AC29" s="1"/>
      <c r="AD29" s="1"/>
      <c r="AE29" s="107"/>
      <c r="AF29" s="108">
        <f>ответственные!J20</f>
        <v>18</v>
      </c>
      <c r="AG29" s="108" t="str">
        <f>ответственные!K20</f>
        <v>Испытание  масляного выключателя  35кВ (ВМК-35Э)</v>
      </c>
      <c r="AH29" s="26"/>
      <c r="AI29" s="26"/>
      <c r="AJ29" s="26"/>
      <c r="AK29" s="26"/>
      <c r="AL29" s="26"/>
      <c r="AM29" s="26"/>
      <c r="BF29" s="23"/>
      <c r="BG29" s="23"/>
      <c r="BH29" s="23"/>
      <c r="BI29" s="23"/>
      <c r="BJ29" s="23"/>
      <c r="BK29" s="23"/>
      <c r="BL29" s="23"/>
    </row>
    <row r="30" spans="1:64" s="19" customFormat="1" ht="12.75" customHeight="1">
      <c r="A30" s="128"/>
      <c r="B30" s="129"/>
      <c r="C30" s="129"/>
      <c r="D30" s="129"/>
      <c r="E30" s="129"/>
      <c r="F30" s="129"/>
      <c r="G30" s="129"/>
      <c r="H30" s="129"/>
      <c r="I30" s="129"/>
      <c r="J30" s="129"/>
      <c r="K30" s="130"/>
      <c r="L30" s="227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9"/>
      <c r="Y30" s="1" t="b">
        <v>0</v>
      </c>
      <c r="Z30" s="1">
        <f t="shared" si="0"/>
      </c>
      <c r="AA30" s="1">
        <f t="shared" si="1"/>
      </c>
      <c r="AB30" s="1"/>
      <c r="AC30" s="1"/>
      <c r="AD30" s="1"/>
      <c r="AE30" s="107"/>
      <c r="AF30" s="108">
        <f>ответственные!J21</f>
        <v>19</v>
      </c>
      <c r="AG30" s="108" t="str">
        <f>ответственные!K21</f>
        <v>Испытание  вакуумного выключателя  35кВ</v>
      </c>
      <c r="AH30" s="26"/>
      <c r="AI30" s="26"/>
      <c r="AJ30" s="26"/>
      <c r="AK30" s="26"/>
      <c r="AL30" s="26"/>
      <c r="AM30" s="26"/>
      <c r="BF30" s="23"/>
      <c r="BG30" s="23"/>
      <c r="BH30" s="23"/>
      <c r="BI30" s="23"/>
      <c r="BJ30" s="23"/>
      <c r="BK30" s="23"/>
      <c r="BL30" s="23"/>
    </row>
    <row r="31" spans="1:64" s="19" customFormat="1" ht="12.75" customHeight="1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130"/>
      <c r="L31" s="227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9"/>
      <c r="Y31" s="1" t="b">
        <v>1</v>
      </c>
      <c r="Z31" s="1">
        <f t="shared" si="0"/>
        <v>20</v>
      </c>
      <c r="AA31" s="1" t="str">
        <f t="shared" si="1"/>
        <v>20. </v>
      </c>
      <c r="AB31" s="1"/>
      <c r="AC31" s="1"/>
      <c r="AD31" s="1"/>
      <c r="AE31" s="107"/>
      <c r="AF31" s="108">
        <f>ответственные!J22</f>
        <v>20</v>
      </c>
      <c r="AG31" s="108" t="str">
        <f>ответственные!K22</f>
        <v>Испытание  выключателя  10 кВ</v>
      </c>
      <c r="AH31" s="26"/>
      <c r="AI31" s="26"/>
      <c r="AJ31" s="26"/>
      <c r="AK31" s="26"/>
      <c r="AL31" s="26"/>
      <c r="AM31" s="26"/>
      <c r="BF31" s="23"/>
      <c r="BG31" s="23"/>
      <c r="BH31" s="23"/>
      <c r="BI31" s="23"/>
      <c r="BJ31" s="23"/>
      <c r="BK31" s="23"/>
      <c r="BL31" s="23"/>
    </row>
    <row r="32" spans="1:64" s="19" customFormat="1" ht="12.75" customHeight="1">
      <c r="A32" s="128"/>
      <c r="B32" s="129"/>
      <c r="C32" s="129"/>
      <c r="D32" s="129"/>
      <c r="E32" s="129"/>
      <c r="F32" s="129"/>
      <c r="G32" s="129"/>
      <c r="H32" s="129"/>
      <c r="I32" s="129"/>
      <c r="J32" s="129"/>
      <c r="K32" s="130"/>
      <c r="L32" s="227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9"/>
      <c r="Y32" s="1" t="b">
        <v>0</v>
      </c>
      <c r="Z32" s="1">
        <f t="shared" si="0"/>
      </c>
      <c r="AA32" s="1">
        <f t="shared" si="1"/>
      </c>
      <c r="AB32" s="1"/>
      <c r="AC32" s="1"/>
      <c r="AD32" s="1"/>
      <c r="AE32" s="107"/>
      <c r="AF32" s="108">
        <f>ответственные!J23</f>
        <v>21</v>
      </c>
      <c r="AG32" s="108" t="str">
        <f>ответственные!K23</f>
        <v>Испытание ячейки КРУН-10</v>
      </c>
      <c r="AH32" s="26"/>
      <c r="AI32" s="26"/>
      <c r="AJ32" s="26"/>
      <c r="AK32" s="26"/>
      <c r="AL32" s="26"/>
      <c r="AM32" s="26"/>
      <c r="BF32" s="23"/>
      <c r="BG32" s="23"/>
      <c r="BH32" s="23"/>
      <c r="BI32" s="23"/>
      <c r="BJ32" s="23"/>
      <c r="BK32" s="23"/>
      <c r="BL32" s="23"/>
    </row>
    <row r="33" spans="1:64" s="19" customFormat="1" ht="12.75" customHeight="1">
      <c r="A33" s="128"/>
      <c r="B33" s="129"/>
      <c r="C33" s="129"/>
      <c r="D33" s="129"/>
      <c r="E33" s="129"/>
      <c r="F33" s="129"/>
      <c r="G33" s="129"/>
      <c r="H33" s="129"/>
      <c r="I33" s="129"/>
      <c r="J33" s="129"/>
      <c r="K33" s="130"/>
      <c r="L33" s="227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9"/>
      <c r="Y33" s="1" t="b">
        <v>0</v>
      </c>
      <c r="Z33" s="1">
        <f t="shared" si="0"/>
      </c>
      <c r="AA33" s="1">
        <f t="shared" si="1"/>
      </c>
      <c r="AB33" s="1"/>
      <c r="AC33" s="1"/>
      <c r="AD33" s="1"/>
      <c r="AE33" s="107"/>
      <c r="AF33" s="108">
        <f>ответственные!J24</f>
        <v>22</v>
      </c>
      <c r="AG33" s="108" t="str">
        <f>ответственные!K24</f>
        <v>Испытание ШМ-10</v>
      </c>
      <c r="AH33" s="26"/>
      <c r="AI33" s="26"/>
      <c r="AJ33" s="26"/>
      <c r="AK33" s="26"/>
      <c r="AL33" s="26"/>
      <c r="AM33" s="26"/>
      <c r="BF33" s="23"/>
      <c r="BG33" s="23"/>
      <c r="BH33" s="23"/>
      <c r="BI33" s="23"/>
      <c r="BJ33" s="23"/>
      <c r="BK33" s="23"/>
      <c r="BL33" s="23"/>
    </row>
    <row r="34" spans="1:64" s="19" customFormat="1" ht="12.75" customHeight="1">
      <c r="A34" s="128"/>
      <c r="B34" s="129"/>
      <c r="C34" s="129"/>
      <c r="D34" s="129"/>
      <c r="E34" s="129"/>
      <c r="F34" s="129"/>
      <c r="G34" s="129"/>
      <c r="H34" s="129"/>
      <c r="I34" s="129"/>
      <c r="J34" s="129"/>
      <c r="K34" s="130"/>
      <c r="L34" s="227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9"/>
      <c r="Y34" s="1" t="b">
        <v>0</v>
      </c>
      <c r="Z34" s="1">
        <f t="shared" si="0"/>
      </c>
      <c r="AA34" s="1">
        <f t="shared" si="1"/>
      </c>
      <c r="AB34" s="1"/>
      <c r="AC34" s="1"/>
      <c r="AD34" s="1"/>
      <c r="AE34" s="107"/>
      <c r="AF34" s="108">
        <f>ответственные!J25</f>
        <v>23</v>
      </c>
      <c r="AG34" s="108" t="str">
        <f>ответственные!K25</f>
        <v>Испытание ДГК-10</v>
      </c>
      <c r="AH34" s="26"/>
      <c r="AI34" s="26"/>
      <c r="AJ34" s="26"/>
      <c r="AK34" s="26"/>
      <c r="AL34" s="26"/>
      <c r="AM34" s="26"/>
      <c r="BF34" s="23"/>
      <c r="BG34" s="23"/>
      <c r="BH34" s="23"/>
      <c r="BI34" s="23"/>
      <c r="BJ34" s="23"/>
      <c r="BK34" s="23"/>
      <c r="BL34" s="23"/>
    </row>
    <row r="35" spans="1:64" s="19" customFormat="1" ht="12.75" customHeight="1">
      <c r="A35" s="128"/>
      <c r="B35" s="129"/>
      <c r="C35" s="129"/>
      <c r="D35" s="129"/>
      <c r="E35" s="129"/>
      <c r="F35" s="129"/>
      <c r="G35" s="129"/>
      <c r="H35" s="129"/>
      <c r="I35" s="129"/>
      <c r="J35" s="129"/>
      <c r="K35" s="130"/>
      <c r="L35" s="227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9"/>
      <c r="Y35" s="1" t="b">
        <v>0</v>
      </c>
      <c r="Z35" s="1">
        <f t="shared" si="0"/>
      </c>
      <c r="AA35" s="1">
        <f t="shared" si="1"/>
      </c>
      <c r="AB35" s="1"/>
      <c r="AC35" s="1"/>
      <c r="AD35" s="1"/>
      <c r="AE35" s="107"/>
      <c r="AF35" s="108">
        <f>ответственные!J26</f>
        <v>24</v>
      </c>
      <c r="AG35" s="108" t="str">
        <f>ответственные!K26</f>
        <v>Испытание БСК-10</v>
      </c>
      <c r="AH35" s="26"/>
      <c r="AI35" s="26"/>
      <c r="AJ35" s="26"/>
      <c r="AK35" s="26"/>
      <c r="AL35" s="26"/>
      <c r="AM35" s="26"/>
      <c r="BF35" s="23"/>
      <c r="BG35" s="23"/>
      <c r="BH35" s="23"/>
      <c r="BI35" s="23"/>
      <c r="BJ35" s="23"/>
      <c r="BK35" s="23"/>
      <c r="BL35" s="23"/>
    </row>
    <row r="36" spans="1:64" s="19" customFormat="1" ht="12.75" customHeight="1">
      <c r="A36" s="128"/>
      <c r="B36" s="129"/>
      <c r="C36" s="129"/>
      <c r="D36" s="129"/>
      <c r="E36" s="129"/>
      <c r="F36" s="129"/>
      <c r="G36" s="129"/>
      <c r="H36" s="129"/>
      <c r="I36" s="129"/>
      <c r="J36" s="129"/>
      <c r="K36" s="130"/>
      <c r="L36" s="227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9"/>
      <c r="Y36" s="1" t="b">
        <v>0</v>
      </c>
      <c r="Z36" s="1">
        <f t="shared" si="0"/>
      </c>
      <c r="AA36" s="1">
        <f t="shared" si="1"/>
      </c>
      <c r="AB36" s="1"/>
      <c r="AC36" s="1"/>
      <c r="AD36" s="1"/>
      <c r="AE36" s="107"/>
      <c r="AF36" s="108">
        <f>ответственные!J27</f>
        <v>25</v>
      </c>
      <c r="AG36" s="108" t="str">
        <f>ответственные!K27</f>
        <v>Испытание кабеля 10 кВ</v>
      </c>
      <c r="AH36" s="26"/>
      <c r="AI36" s="26"/>
      <c r="AJ36" s="26"/>
      <c r="AK36" s="26"/>
      <c r="AL36" s="26"/>
      <c r="AM36" s="26"/>
      <c r="BF36" s="23"/>
      <c r="BG36" s="23"/>
      <c r="BH36" s="23"/>
      <c r="BI36" s="23"/>
      <c r="BJ36" s="23"/>
      <c r="BK36" s="23"/>
      <c r="BL36" s="23"/>
    </row>
    <row r="37" spans="1:64" s="19" customFormat="1" ht="12.75" customHeight="1">
      <c r="A37" s="128"/>
      <c r="B37" s="129"/>
      <c r="C37" s="129"/>
      <c r="D37" s="129"/>
      <c r="E37" s="129"/>
      <c r="F37" s="129"/>
      <c r="G37" s="129"/>
      <c r="H37" s="129"/>
      <c r="I37" s="129"/>
      <c r="J37" s="129"/>
      <c r="K37" s="130"/>
      <c r="L37" s="227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9"/>
      <c r="Y37" s="1" t="b">
        <v>0</v>
      </c>
      <c r="Z37" s="1">
        <f t="shared" si="0"/>
      </c>
      <c r="AA37" s="1">
        <f t="shared" si="1"/>
      </c>
      <c r="AB37" s="1"/>
      <c r="AC37" s="1"/>
      <c r="AD37" s="1"/>
      <c r="AE37" s="107"/>
      <c r="AF37" s="108">
        <f>ответственные!J28</f>
        <v>26</v>
      </c>
      <c r="AG37" s="108" t="str">
        <f>ответственные!K28</f>
        <v>Монтаж кабельной муфты 10 кВ</v>
      </c>
      <c r="AH37" s="95"/>
      <c r="AI37" s="95"/>
      <c r="AJ37" s="95"/>
      <c r="AK37" s="95"/>
      <c r="AL37" s="95"/>
      <c r="AM37" s="95"/>
      <c r="AN37" s="22"/>
      <c r="AO37" s="22"/>
      <c r="AP37" s="22"/>
      <c r="AQ37" s="22"/>
      <c r="AR37" s="22"/>
      <c r="AS37" s="22"/>
      <c r="AT37" s="22"/>
      <c r="AU37" s="22"/>
      <c r="BF37" s="23"/>
      <c r="BG37" s="23"/>
      <c r="BH37" s="23"/>
      <c r="BI37" s="23"/>
      <c r="BJ37" s="23"/>
      <c r="BK37" s="23"/>
      <c r="BL37" s="23"/>
    </row>
    <row r="38" spans="1:64" s="19" customFormat="1" ht="12.75" customHeight="1">
      <c r="A38" s="128"/>
      <c r="B38" s="129"/>
      <c r="C38" s="129"/>
      <c r="D38" s="129"/>
      <c r="E38" s="129"/>
      <c r="F38" s="129"/>
      <c r="G38" s="129"/>
      <c r="H38" s="129"/>
      <c r="I38" s="129"/>
      <c r="J38" s="129"/>
      <c r="K38" s="130"/>
      <c r="L38" s="227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9"/>
      <c r="Y38" s="1" t="b">
        <v>0</v>
      </c>
      <c r="Z38" s="1">
        <f t="shared" si="0"/>
      </c>
      <c r="AA38" s="1">
        <f t="shared" si="1"/>
      </c>
      <c r="AB38" s="1"/>
      <c r="AC38" s="1"/>
      <c r="AD38" s="1"/>
      <c r="AE38" s="107"/>
      <c r="AF38" s="108">
        <f>ответственные!J29</f>
        <v>27</v>
      </c>
      <c r="AG38" s="108" t="str">
        <f>ответственные!K29</f>
        <v>Подъем людей на высоту с применением автоподъемника.</v>
      </c>
      <c r="AH38" s="95"/>
      <c r="AI38" s="95"/>
      <c r="AJ38" s="95"/>
      <c r="AK38" s="95"/>
      <c r="AL38" s="95"/>
      <c r="AM38" s="95"/>
      <c r="AN38" s="22"/>
      <c r="AO38" s="22"/>
      <c r="AP38" s="22"/>
      <c r="AQ38" s="22"/>
      <c r="AR38" s="22"/>
      <c r="AS38" s="22"/>
      <c r="AT38" s="22"/>
      <c r="AU38" s="22"/>
      <c r="BF38" s="23"/>
      <c r="BG38" s="23"/>
      <c r="BH38" s="23"/>
      <c r="BI38" s="23"/>
      <c r="BJ38" s="23"/>
      <c r="BK38" s="23"/>
      <c r="BL38" s="23"/>
    </row>
    <row r="39" spans="1:64" s="19" customFormat="1" ht="12.75" customHeight="1" thickBot="1">
      <c r="A39" s="221"/>
      <c r="B39" s="222"/>
      <c r="C39" s="222"/>
      <c r="D39" s="222"/>
      <c r="E39" s="222"/>
      <c r="F39" s="222"/>
      <c r="G39" s="222"/>
      <c r="H39" s="222"/>
      <c r="I39" s="222"/>
      <c r="J39" s="222"/>
      <c r="K39" s="223"/>
      <c r="L39" s="224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6"/>
      <c r="Y39" s="1" t="b">
        <v>0</v>
      </c>
      <c r="Z39" s="1">
        <f t="shared" si="0"/>
      </c>
      <c r="AA39" s="1">
        <f t="shared" si="1"/>
      </c>
      <c r="AB39" s="1"/>
      <c r="AC39" s="1"/>
      <c r="AD39" s="1"/>
      <c r="AE39" s="107"/>
      <c r="AF39" s="108">
        <f>ответственные!J30</f>
        <v>0</v>
      </c>
      <c r="AG39" s="108">
        <f>ответственные!K30</f>
        <v>0</v>
      </c>
      <c r="AH39" s="95"/>
      <c r="AI39" s="95"/>
      <c r="AJ39" s="95"/>
      <c r="AK39" s="95"/>
      <c r="AL39" s="95"/>
      <c r="AM39" s="95"/>
      <c r="AN39" s="22"/>
      <c r="AO39" s="22"/>
      <c r="AP39" s="22"/>
      <c r="AQ39" s="22"/>
      <c r="AR39" s="22"/>
      <c r="AS39" s="22"/>
      <c r="AT39" s="22"/>
      <c r="AU39" s="22"/>
      <c r="BF39" s="23"/>
      <c r="BG39" s="23"/>
      <c r="BH39" s="23"/>
      <c r="BI39" s="23"/>
      <c r="BJ39" s="23"/>
      <c r="BK39" s="23"/>
      <c r="BL39" s="23"/>
    </row>
    <row r="40" spans="1:64" s="22" customFormat="1" ht="15.75" customHeight="1">
      <c r="A40" s="19" t="s">
        <v>21</v>
      </c>
      <c r="B40" s="19"/>
      <c r="C40" s="19"/>
      <c r="D40" s="19"/>
      <c r="E40" s="218" t="s">
        <v>126</v>
      </c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1" t="b">
        <v>0</v>
      </c>
      <c r="Z40" s="1">
        <f t="shared" si="0"/>
      </c>
      <c r="AA40" s="1">
        <f t="shared" si="1"/>
      </c>
      <c r="AB40" s="1"/>
      <c r="AC40" s="1"/>
      <c r="AD40" s="1"/>
      <c r="AE40" s="107"/>
      <c r="AF40" s="108">
        <f>ответственные!J31</f>
        <v>0</v>
      </c>
      <c r="AG40" s="108">
        <f>ответственные!K31</f>
        <v>0</v>
      </c>
      <c r="AH40" s="95"/>
      <c r="AI40" s="95"/>
      <c r="AJ40" s="95"/>
      <c r="AK40" s="95"/>
      <c r="AL40" s="95"/>
      <c r="AM40" s="95"/>
      <c r="BF40" s="33"/>
      <c r="BG40" s="33"/>
      <c r="BH40" s="33"/>
      <c r="BI40" s="33"/>
      <c r="BJ40" s="33"/>
      <c r="BK40" s="33"/>
      <c r="BL40" s="33"/>
    </row>
    <row r="41" spans="1:64" s="22" customFormat="1" ht="12.75" customHeight="1">
      <c r="A41" s="217" t="s">
        <v>133</v>
      </c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Z41" s="95"/>
      <c r="AA41" s="95"/>
      <c r="AB41" s="95"/>
      <c r="AC41" s="95"/>
      <c r="AD41" s="95"/>
      <c r="AE41" s="109"/>
      <c r="AF41" s="110">
        <f>ответственные!J32</f>
        <v>0</v>
      </c>
      <c r="AG41" s="108">
        <f>ответственные!K32</f>
        <v>0</v>
      </c>
      <c r="AH41" s="95"/>
      <c r="AI41" s="95"/>
      <c r="AJ41" s="95"/>
      <c r="AK41" s="95"/>
      <c r="AL41" s="95"/>
      <c r="AM41" s="95"/>
      <c r="BF41" s="33"/>
      <c r="BG41" s="33"/>
      <c r="BH41" s="33"/>
      <c r="BI41" s="33"/>
      <c r="BJ41" s="33"/>
      <c r="BK41" s="33"/>
      <c r="BL41" s="33"/>
    </row>
    <row r="42" spans="1:64" s="22" customFormat="1" ht="12.75" customHeight="1">
      <c r="A42" s="219"/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Z42" s="95"/>
      <c r="AA42" s="95"/>
      <c r="AB42" s="95"/>
      <c r="AC42" s="95"/>
      <c r="AD42" s="95"/>
      <c r="AE42" s="95"/>
      <c r="AF42" s="96">
        <f>ответственные!J33</f>
        <v>0</v>
      </c>
      <c r="AG42" s="102">
        <f>ответственные!K33</f>
        <v>0</v>
      </c>
      <c r="AH42" s="95"/>
      <c r="AI42" s="95"/>
      <c r="AJ42" s="95"/>
      <c r="AK42" s="95"/>
      <c r="AL42" s="95"/>
      <c r="AM42" s="95"/>
      <c r="BF42" s="33"/>
      <c r="BG42" s="33"/>
      <c r="BH42" s="33"/>
      <c r="BI42" s="33"/>
      <c r="BJ42" s="33"/>
      <c r="BK42" s="33"/>
      <c r="BL42" s="33"/>
    </row>
    <row r="43" spans="1:64" s="22" customFormat="1" ht="12.75" customHeight="1">
      <c r="A43" s="219"/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Z43" s="95"/>
      <c r="AA43" s="95"/>
      <c r="AB43" s="95"/>
      <c r="AC43" s="95"/>
      <c r="AD43" s="95"/>
      <c r="AE43" s="95"/>
      <c r="AF43" s="98"/>
      <c r="AG43" s="103"/>
      <c r="AH43" s="95"/>
      <c r="AI43" s="95"/>
      <c r="AJ43" s="95"/>
      <c r="AK43" s="95"/>
      <c r="AL43" s="95"/>
      <c r="AM43" s="95"/>
      <c r="BF43" s="33"/>
      <c r="BG43" s="33"/>
      <c r="BH43" s="33"/>
      <c r="BI43" s="33"/>
      <c r="BJ43" s="33"/>
      <c r="BK43" s="33"/>
      <c r="BL43" s="33"/>
    </row>
    <row r="44" spans="1:64" s="19" customFormat="1" ht="12.75" customHeight="1">
      <c r="A44" s="217"/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AE44" s="22"/>
      <c r="AF44" s="33"/>
      <c r="AG44" s="103"/>
      <c r="AH44" s="95"/>
      <c r="AI44" s="95"/>
      <c r="AJ44" s="95"/>
      <c r="AK44" s="95"/>
      <c r="AL44" s="95"/>
      <c r="AM44" s="95"/>
      <c r="AN44" s="22"/>
      <c r="AO44" s="22"/>
      <c r="AP44" s="22"/>
      <c r="AQ44" s="22"/>
      <c r="AR44" s="22"/>
      <c r="AS44" s="22"/>
      <c r="AT44" s="22"/>
      <c r="AU44" s="22"/>
      <c r="BF44" s="23"/>
      <c r="BG44" s="23"/>
      <c r="BH44" s="23"/>
      <c r="BI44" s="23"/>
      <c r="BJ44" s="23"/>
      <c r="BK44" s="23"/>
      <c r="BL44" s="23"/>
    </row>
    <row r="45" spans="1:64" s="19" customFormat="1" ht="12.75" customHeight="1">
      <c r="A45" s="217"/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BF45" s="23"/>
      <c r="BG45" s="23"/>
      <c r="BH45" s="23"/>
      <c r="BI45" s="23"/>
      <c r="BJ45" s="23"/>
      <c r="BK45" s="23"/>
      <c r="BL45" s="23"/>
    </row>
    <row r="46" spans="25:47" ht="3.75" customHeight="1">
      <c r="Y46" s="1"/>
      <c r="Z46" s="1"/>
      <c r="AA46" s="1"/>
      <c r="AB46" s="1"/>
      <c r="AC46" s="1"/>
      <c r="AD46" s="1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</row>
    <row r="47" spans="1:47" ht="15" customHeight="1">
      <c r="A47" s="1" t="s">
        <v>22</v>
      </c>
      <c r="E47" s="1" t="s">
        <v>13</v>
      </c>
      <c r="F47" s="11"/>
      <c r="G47" s="220">
        <f ca="1">TODAY()+Z47</f>
        <v>40590</v>
      </c>
      <c r="H47" s="220"/>
      <c r="I47" s="220"/>
      <c r="J47" s="11"/>
      <c r="K47" s="138" t="s">
        <v>14</v>
      </c>
      <c r="L47" s="138"/>
      <c r="M47" s="34"/>
      <c r="N47" s="35">
        <v>8</v>
      </c>
      <c r="O47" s="36" t="s">
        <v>15</v>
      </c>
      <c r="P47" s="37">
        <v>10</v>
      </c>
      <c r="S47" s="9"/>
      <c r="T47" s="9"/>
      <c r="U47" s="9"/>
      <c r="V47" s="9"/>
      <c r="W47" s="9"/>
      <c r="X47" s="9"/>
      <c r="Y47" s="1"/>
      <c r="Z47" s="19">
        <v>1</v>
      </c>
      <c r="AA47" s="19"/>
      <c r="AB47" s="19"/>
      <c r="AC47" s="19"/>
      <c r="AD47" s="19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</row>
    <row r="48" spans="1:47" ht="15" customHeight="1">
      <c r="A48" s="1" t="s">
        <v>23</v>
      </c>
      <c r="C48" s="11"/>
      <c r="D48" s="11"/>
      <c r="E48" s="34"/>
      <c r="F48" s="34"/>
      <c r="G48" s="11"/>
      <c r="H48" s="38"/>
      <c r="I48" s="39"/>
      <c r="J48" s="40"/>
      <c r="K48" s="40"/>
      <c r="L48" s="40"/>
      <c r="M48" s="40" t="s">
        <v>24</v>
      </c>
      <c r="N48" s="5"/>
      <c r="O48" s="119" t="s">
        <v>136</v>
      </c>
      <c r="P48" s="119"/>
      <c r="Q48" s="119"/>
      <c r="R48" s="119"/>
      <c r="S48" s="119"/>
      <c r="T48" s="119"/>
      <c r="U48" s="3"/>
      <c r="V48" s="3"/>
      <c r="W48" s="11"/>
      <c r="X48" s="11"/>
      <c r="Y48" s="1"/>
      <c r="Z48" s="1"/>
      <c r="AA48" s="1"/>
      <c r="AB48" s="1"/>
      <c r="AC48" s="1"/>
      <c r="AD48" s="1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</row>
    <row r="49" spans="1:47" ht="15" customHeight="1">
      <c r="A49" s="1" t="s">
        <v>25</v>
      </c>
      <c r="E49" s="1" t="s">
        <v>13</v>
      </c>
      <c r="F49" s="11"/>
      <c r="G49" s="207"/>
      <c r="H49" s="207"/>
      <c r="I49" s="207"/>
      <c r="J49" s="11"/>
      <c r="K49" s="138" t="s">
        <v>14</v>
      </c>
      <c r="L49" s="138"/>
      <c r="M49" s="34"/>
      <c r="N49" s="41"/>
      <c r="O49" s="41"/>
      <c r="P49" s="42"/>
      <c r="S49" s="9"/>
      <c r="T49" s="9"/>
      <c r="U49" s="9"/>
      <c r="V49" s="9"/>
      <c r="W49" s="9"/>
      <c r="X49" s="9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</row>
    <row r="50" spans="1:24" ht="15" customHeight="1">
      <c r="A50" s="1" t="s">
        <v>23</v>
      </c>
      <c r="C50" s="11"/>
      <c r="D50" s="11"/>
      <c r="E50" s="34"/>
      <c r="F50" s="34"/>
      <c r="G50" s="11"/>
      <c r="H50" s="38"/>
      <c r="I50" s="39"/>
      <c r="J50" s="40"/>
      <c r="K50" s="40"/>
      <c r="L50" s="40"/>
      <c r="M50" s="40" t="s">
        <v>24</v>
      </c>
      <c r="N50" s="18"/>
      <c r="O50" s="18"/>
      <c r="P50" s="18"/>
      <c r="Q50" s="18"/>
      <c r="R50" s="18"/>
      <c r="S50" s="11"/>
      <c r="T50" s="11"/>
      <c r="U50" s="11"/>
      <c r="V50" s="34"/>
      <c r="W50" s="11"/>
      <c r="X50" s="11"/>
    </row>
    <row r="51" spans="5:24" ht="15" customHeight="1">
      <c r="E51" s="1" t="s">
        <v>13</v>
      </c>
      <c r="F51" s="11"/>
      <c r="G51" s="207"/>
      <c r="H51" s="207"/>
      <c r="I51" s="207"/>
      <c r="J51" s="11"/>
      <c r="K51" s="138" t="s">
        <v>14</v>
      </c>
      <c r="L51" s="138"/>
      <c r="M51" s="34"/>
      <c r="N51" s="41"/>
      <c r="O51" s="41"/>
      <c r="P51" s="42"/>
      <c r="Q51" s="18"/>
      <c r="R51" s="18"/>
      <c r="S51" s="9"/>
      <c r="T51" s="9"/>
      <c r="U51" s="9"/>
      <c r="V51" s="9"/>
      <c r="W51" s="9"/>
      <c r="X51" s="9"/>
    </row>
    <row r="52" ht="8.25" customHeight="1"/>
    <row r="53" spans="1:24" ht="13.5" thickBot="1">
      <c r="A53" s="168" t="s">
        <v>26</v>
      </c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</row>
    <row r="54" spans="1:24" ht="13.5" thickBot="1">
      <c r="A54" s="175" t="s">
        <v>27</v>
      </c>
      <c r="B54" s="176"/>
      <c r="C54" s="176"/>
      <c r="D54" s="176"/>
      <c r="E54" s="176"/>
      <c r="F54" s="176"/>
      <c r="G54" s="176"/>
      <c r="H54" s="176"/>
      <c r="I54" s="176"/>
      <c r="J54" s="176"/>
      <c r="K54" s="177"/>
      <c r="L54" s="175" t="s">
        <v>28</v>
      </c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7"/>
    </row>
    <row r="55" spans="1:24" ht="18.75" customHeight="1">
      <c r="A55" s="162" t="s">
        <v>29</v>
      </c>
      <c r="B55" s="163"/>
      <c r="C55" s="163"/>
      <c r="D55" s="163"/>
      <c r="E55" s="164"/>
      <c r="F55" s="211" t="str">
        <f>O48</f>
        <v>Петров П.П.. гр. 5</v>
      </c>
      <c r="G55" s="212"/>
      <c r="H55" s="212"/>
      <c r="I55" s="212"/>
      <c r="J55" s="212"/>
      <c r="K55" s="213"/>
      <c r="L55" s="132" t="s">
        <v>30</v>
      </c>
      <c r="M55" s="133"/>
      <c r="N55" s="133"/>
      <c r="O55" s="133"/>
      <c r="P55" s="133"/>
      <c r="Q55" s="134"/>
      <c r="R55" s="214" t="str">
        <f>IF(O48=I7,F9,IF(I7="не назначается",F9,I7))</f>
        <v>Сидоров С.С. гр. 5</v>
      </c>
      <c r="S55" s="215"/>
      <c r="T55" s="215"/>
      <c r="U55" s="215"/>
      <c r="V55" s="215"/>
      <c r="W55" s="215"/>
      <c r="X55" s="216"/>
    </row>
    <row r="56" spans="1:24" ht="10.5" customHeight="1">
      <c r="A56" s="208"/>
      <c r="B56" s="209"/>
      <c r="C56" s="209"/>
      <c r="D56" s="209"/>
      <c r="E56" s="210"/>
      <c r="F56" s="143" t="s">
        <v>6</v>
      </c>
      <c r="G56" s="121"/>
      <c r="H56" s="121"/>
      <c r="I56" s="121"/>
      <c r="J56" s="121"/>
      <c r="K56" s="144"/>
      <c r="L56" s="135"/>
      <c r="M56" s="136"/>
      <c r="N56" s="136"/>
      <c r="O56" s="136"/>
      <c r="P56" s="136"/>
      <c r="Q56" s="137"/>
      <c r="R56" s="143" t="s">
        <v>6</v>
      </c>
      <c r="S56" s="121"/>
      <c r="T56" s="121"/>
      <c r="U56" s="121"/>
      <c r="V56" s="121"/>
      <c r="W56" s="121"/>
      <c r="X56" s="144"/>
    </row>
    <row r="57" spans="1:24" ht="12.75" customHeight="1">
      <c r="A57" s="208"/>
      <c r="B57" s="209"/>
      <c r="C57" s="209"/>
      <c r="D57" s="209"/>
      <c r="E57" s="210"/>
      <c r="F57" s="43"/>
      <c r="G57" s="11"/>
      <c r="H57" s="11"/>
      <c r="I57" s="11"/>
      <c r="J57" s="11"/>
      <c r="K57" s="11"/>
      <c r="L57" s="135"/>
      <c r="M57" s="136"/>
      <c r="N57" s="136"/>
      <c r="O57" s="136"/>
      <c r="P57" s="136"/>
      <c r="Q57" s="137"/>
      <c r="R57" s="43"/>
      <c r="S57" s="44"/>
      <c r="T57" s="11"/>
      <c r="U57" s="11"/>
      <c r="V57" s="11"/>
      <c r="W57" s="11"/>
      <c r="X57" s="45"/>
    </row>
    <row r="58" spans="1:24" ht="10.5" customHeight="1" thickBot="1">
      <c r="A58" s="165"/>
      <c r="B58" s="166"/>
      <c r="C58" s="166"/>
      <c r="D58" s="166"/>
      <c r="E58" s="167"/>
      <c r="F58" s="140" t="s">
        <v>31</v>
      </c>
      <c r="G58" s="141"/>
      <c r="H58" s="141"/>
      <c r="I58" s="141"/>
      <c r="J58" s="141"/>
      <c r="K58" s="142"/>
      <c r="L58" s="204"/>
      <c r="M58" s="205"/>
      <c r="N58" s="205"/>
      <c r="O58" s="205"/>
      <c r="P58" s="205"/>
      <c r="Q58" s="206"/>
      <c r="R58" s="140" t="s">
        <v>31</v>
      </c>
      <c r="S58" s="141"/>
      <c r="T58" s="141"/>
      <c r="U58" s="141"/>
      <c r="V58" s="141"/>
      <c r="W58" s="141"/>
      <c r="X58" s="142"/>
    </row>
    <row r="59" spans="1:24" ht="22.5" customHeight="1" thickBot="1">
      <c r="A59" s="168" t="s">
        <v>32</v>
      </c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</row>
    <row r="60" spans="1:24" ht="12.75" customHeight="1" thickBot="1">
      <c r="A60" s="131" t="s">
        <v>90</v>
      </c>
      <c r="B60" s="131"/>
      <c r="C60" s="131"/>
      <c r="D60" s="131"/>
      <c r="E60" s="131"/>
      <c r="F60" s="131"/>
      <c r="G60" s="131"/>
      <c r="H60" s="131"/>
      <c r="I60" s="131"/>
      <c r="J60" s="197" t="s">
        <v>33</v>
      </c>
      <c r="K60" s="197"/>
      <c r="L60" s="197"/>
      <c r="M60" s="197"/>
      <c r="N60" s="197"/>
      <c r="O60" s="197"/>
      <c r="P60" s="197"/>
      <c r="Q60" s="131" t="s">
        <v>91</v>
      </c>
      <c r="R60" s="131"/>
      <c r="S60" s="131"/>
      <c r="T60" s="131"/>
      <c r="U60" s="131"/>
      <c r="V60" s="131"/>
      <c r="W60" s="131"/>
      <c r="X60" s="131"/>
    </row>
    <row r="61" spans="1:24" ht="13.5" thickBot="1">
      <c r="A61" s="131"/>
      <c r="B61" s="131"/>
      <c r="C61" s="131"/>
      <c r="D61" s="131"/>
      <c r="E61" s="131"/>
      <c r="F61" s="131"/>
      <c r="G61" s="131"/>
      <c r="H61" s="131"/>
      <c r="I61" s="131"/>
      <c r="J61" s="197"/>
      <c r="K61" s="197"/>
      <c r="L61" s="197"/>
      <c r="M61" s="197"/>
      <c r="N61" s="197"/>
      <c r="O61" s="197"/>
      <c r="P61" s="197"/>
      <c r="Q61" s="131"/>
      <c r="R61" s="131"/>
      <c r="S61" s="131"/>
      <c r="T61" s="131"/>
      <c r="U61" s="131"/>
      <c r="V61" s="131"/>
      <c r="W61" s="131"/>
      <c r="X61" s="131"/>
    </row>
    <row r="62" spans="1:24" ht="13.5" thickBot="1">
      <c r="A62" s="131"/>
      <c r="B62" s="131"/>
      <c r="C62" s="131"/>
      <c r="D62" s="131"/>
      <c r="E62" s="131"/>
      <c r="F62" s="131"/>
      <c r="G62" s="131"/>
      <c r="H62" s="131"/>
      <c r="I62" s="131"/>
      <c r="J62" s="197"/>
      <c r="K62" s="197"/>
      <c r="L62" s="197"/>
      <c r="M62" s="197"/>
      <c r="N62" s="197"/>
      <c r="O62" s="197"/>
      <c r="P62" s="197"/>
      <c r="Q62" s="131"/>
      <c r="R62" s="131"/>
      <c r="S62" s="131"/>
      <c r="T62" s="131"/>
      <c r="U62" s="131"/>
      <c r="V62" s="131"/>
      <c r="W62" s="131"/>
      <c r="X62" s="131"/>
    </row>
    <row r="63" spans="1:24" ht="15" customHeight="1" thickBot="1">
      <c r="A63" s="203"/>
      <c r="B63" s="203"/>
      <c r="C63" s="203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  <c r="U63" s="203"/>
      <c r="V63" s="203"/>
      <c r="W63" s="203"/>
      <c r="X63" s="203"/>
    </row>
    <row r="64" spans="1:24" ht="15" customHeight="1" thickBot="1">
      <c r="A64" s="203"/>
      <c r="B64" s="203"/>
      <c r="C64" s="203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  <c r="U64" s="203"/>
      <c r="V64" s="203"/>
      <c r="W64" s="203"/>
      <c r="X64" s="203"/>
    </row>
    <row r="65" spans="1:24" ht="1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ht="13.5" customHeight="1">
      <c r="A66" s="1" t="s">
        <v>34</v>
      </c>
      <c r="L66" s="9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</row>
    <row r="67" spans="1:24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</row>
    <row r="68" spans="1:24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</row>
    <row r="69" spans="1:24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</row>
    <row r="70" spans="1:24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</row>
    <row r="71" spans="1:24" ht="16.5" customHeight="1">
      <c r="A71" s="1" t="s">
        <v>35</v>
      </c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</row>
    <row r="72" spans="4:24" ht="9.75" customHeight="1">
      <c r="D72" s="121" t="s">
        <v>31</v>
      </c>
      <c r="E72" s="121"/>
      <c r="F72" s="121"/>
      <c r="G72" s="121"/>
      <c r="H72" s="121"/>
      <c r="I72" s="121"/>
      <c r="J72" s="121"/>
      <c r="K72" s="121"/>
      <c r="L72" s="121"/>
      <c r="M72" s="121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1:24" ht="12.75">
      <c r="A73" s="47" t="s">
        <v>30</v>
      </c>
      <c r="B73" s="47"/>
      <c r="C73" s="47"/>
      <c r="D73" s="47"/>
      <c r="E73" s="47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</row>
    <row r="74" spans="1:24" ht="10.5" customHeight="1">
      <c r="A74" s="47"/>
      <c r="B74" s="47"/>
      <c r="C74" s="47"/>
      <c r="D74" s="47"/>
      <c r="E74" s="47"/>
      <c r="P74" s="121" t="s">
        <v>31</v>
      </c>
      <c r="Q74" s="121"/>
      <c r="R74" s="121"/>
      <c r="S74" s="121"/>
      <c r="T74" s="121"/>
      <c r="U74" s="121"/>
      <c r="V74" s="121"/>
      <c r="W74" s="121"/>
      <c r="X74" s="121"/>
    </row>
    <row r="75" spans="1:24" ht="10.5" customHeight="1" thickBot="1">
      <c r="A75" s="168" t="s">
        <v>36</v>
      </c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</row>
    <row r="76" spans="1:24" ht="13.5" thickBot="1">
      <c r="A76" s="175" t="s">
        <v>27</v>
      </c>
      <c r="B76" s="176"/>
      <c r="C76" s="176"/>
      <c r="D76" s="176"/>
      <c r="E76" s="176"/>
      <c r="F76" s="176"/>
      <c r="G76" s="176"/>
      <c r="H76" s="176"/>
      <c r="I76" s="176"/>
      <c r="J76" s="176"/>
      <c r="K76" s="177"/>
      <c r="L76" s="175" t="s">
        <v>28</v>
      </c>
      <c r="M76" s="176"/>
      <c r="N76" s="176"/>
      <c r="O76" s="176"/>
      <c r="P76" s="176"/>
      <c r="Q76" s="176"/>
      <c r="R76" s="176"/>
      <c r="S76" s="176"/>
      <c r="T76" s="176"/>
      <c r="U76" s="176"/>
      <c r="V76" s="176"/>
      <c r="W76" s="176"/>
      <c r="X76" s="177"/>
    </row>
    <row r="77" spans="1:24" ht="20.25" customHeight="1">
      <c r="A77" s="178" t="s">
        <v>35</v>
      </c>
      <c r="B77" s="179"/>
      <c r="C77" s="179"/>
      <c r="D77" s="179"/>
      <c r="E77" s="180"/>
      <c r="F77" s="200">
        <f>IF(S7="оперативному персоналу","",S7)</f>
      </c>
      <c r="G77" s="201"/>
      <c r="H77" s="201"/>
      <c r="I77" s="201"/>
      <c r="J77" s="201"/>
      <c r="K77" s="202"/>
      <c r="L77" s="132" t="s">
        <v>63</v>
      </c>
      <c r="M77" s="133"/>
      <c r="N77" s="133"/>
      <c r="O77" s="133"/>
      <c r="P77" s="133"/>
      <c r="Q77" s="134"/>
      <c r="R77" s="184" t="str">
        <f>IF(I7="не назначается","                         -----",IF(S7=I7,"                         -----",IF(I7=F9,"                         -----",I7)))</f>
        <v>Петров П.П.. гр. 5</v>
      </c>
      <c r="S77" s="185"/>
      <c r="T77" s="185"/>
      <c r="U77" s="185"/>
      <c r="V77" s="185"/>
      <c r="W77" s="185"/>
      <c r="X77" s="186"/>
    </row>
    <row r="78" spans="1:24" ht="10.5" customHeight="1">
      <c r="A78" s="148"/>
      <c r="B78" s="149"/>
      <c r="C78" s="149"/>
      <c r="D78" s="149"/>
      <c r="E78" s="150"/>
      <c r="F78" s="143" t="s">
        <v>6</v>
      </c>
      <c r="G78" s="121"/>
      <c r="H78" s="121"/>
      <c r="I78" s="121"/>
      <c r="J78" s="121"/>
      <c r="K78" s="144"/>
      <c r="L78" s="135"/>
      <c r="M78" s="136"/>
      <c r="N78" s="136"/>
      <c r="O78" s="136"/>
      <c r="P78" s="136"/>
      <c r="Q78" s="137"/>
      <c r="R78" s="187" t="s">
        <v>37</v>
      </c>
      <c r="S78" s="188"/>
      <c r="T78" s="188"/>
      <c r="U78" s="188"/>
      <c r="V78" s="188"/>
      <c r="W78" s="188"/>
      <c r="X78" s="189"/>
    </row>
    <row r="79" spans="1:24" ht="12.75" customHeight="1">
      <c r="A79" s="148"/>
      <c r="B79" s="149"/>
      <c r="C79" s="149"/>
      <c r="D79" s="149"/>
      <c r="E79" s="150"/>
      <c r="F79" s="50"/>
      <c r="G79" s="11"/>
      <c r="H79" s="11"/>
      <c r="I79" s="11"/>
      <c r="J79" s="11"/>
      <c r="K79" s="11"/>
      <c r="L79" s="148" t="s">
        <v>87</v>
      </c>
      <c r="M79" s="149"/>
      <c r="N79" s="149"/>
      <c r="O79" s="149"/>
      <c r="P79" s="149"/>
      <c r="Q79" s="150"/>
      <c r="R79" s="145" t="str">
        <f>F9</f>
        <v>Сидоров С.С. гр. 5</v>
      </c>
      <c r="S79" s="146"/>
      <c r="T79" s="146"/>
      <c r="U79" s="146"/>
      <c r="V79" s="146"/>
      <c r="W79" s="146"/>
      <c r="X79" s="147"/>
    </row>
    <row r="80" spans="1:24" ht="10.5" customHeight="1">
      <c r="A80" s="148"/>
      <c r="B80" s="149"/>
      <c r="C80" s="149"/>
      <c r="D80" s="149"/>
      <c r="E80" s="150"/>
      <c r="F80" s="143" t="s">
        <v>31</v>
      </c>
      <c r="G80" s="121"/>
      <c r="H80" s="121"/>
      <c r="I80" s="121"/>
      <c r="J80" s="121"/>
      <c r="K80" s="144"/>
      <c r="L80" s="148"/>
      <c r="M80" s="149"/>
      <c r="N80" s="149"/>
      <c r="O80" s="149"/>
      <c r="P80" s="149"/>
      <c r="Q80" s="150"/>
      <c r="R80" s="187" t="s">
        <v>37</v>
      </c>
      <c r="S80" s="188"/>
      <c r="T80" s="188"/>
      <c r="U80" s="188"/>
      <c r="V80" s="188"/>
      <c r="W80" s="188"/>
      <c r="X80" s="189"/>
    </row>
    <row r="81" spans="1:24" ht="12.75" customHeight="1">
      <c r="A81" s="148"/>
      <c r="B81" s="149"/>
      <c r="C81" s="149"/>
      <c r="D81" s="149"/>
      <c r="E81" s="150"/>
      <c r="F81" s="48"/>
      <c r="G81" s="51"/>
      <c r="H81" s="51"/>
      <c r="I81" s="51"/>
      <c r="J81" s="51"/>
      <c r="K81" s="51"/>
      <c r="L81" s="148"/>
      <c r="M81" s="149"/>
      <c r="N81" s="149"/>
      <c r="O81" s="149"/>
      <c r="P81" s="149"/>
      <c r="Q81" s="150"/>
      <c r="R81" s="145">
        <f>F12</f>
        <v>0</v>
      </c>
      <c r="S81" s="198"/>
      <c r="T81" s="198"/>
      <c r="U81" s="198"/>
      <c r="V81" s="198"/>
      <c r="W81" s="198"/>
      <c r="X81" s="199"/>
    </row>
    <row r="82" spans="1:24" ht="10.5" customHeight="1">
      <c r="A82" s="148"/>
      <c r="B82" s="149"/>
      <c r="C82" s="149"/>
      <c r="D82" s="149"/>
      <c r="E82" s="150"/>
      <c r="F82" s="48"/>
      <c r="G82" s="10"/>
      <c r="H82" s="10"/>
      <c r="I82" s="10"/>
      <c r="J82" s="10"/>
      <c r="K82" s="10"/>
      <c r="L82" s="148"/>
      <c r="M82" s="149"/>
      <c r="N82" s="149"/>
      <c r="O82" s="149"/>
      <c r="P82" s="149"/>
      <c r="Q82" s="150"/>
      <c r="R82" s="187" t="s">
        <v>37</v>
      </c>
      <c r="S82" s="188"/>
      <c r="T82" s="188"/>
      <c r="U82" s="188"/>
      <c r="V82" s="188"/>
      <c r="W82" s="188"/>
      <c r="X82" s="189"/>
    </row>
    <row r="83" spans="1:24" ht="12.75" customHeight="1">
      <c r="A83" s="148"/>
      <c r="B83" s="149"/>
      <c r="C83" s="149"/>
      <c r="D83" s="149"/>
      <c r="E83" s="150"/>
      <c r="F83" s="48"/>
      <c r="G83" s="9"/>
      <c r="H83" s="9"/>
      <c r="I83" s="9"/>
      <c r="J83" s="9"/>
      <c r="K83" s="9"/>
      <c r="L83" s="148"/>
      <c r="M83" s="149"/>
      <c r="N83" s="149"/>
      <c r="O83" s="149"/>
      <c r="P83" s="149"/>
      <c r="Q83" s="150"/>
      <c r="R83" s="145" t="str">
        <f>K12</f>
        <v>Сидоров С.С. гр. 5</v>
      </c>
      <c r="S83" s="146"/>
      <c r="T83" s="146"/>
      <c r="U83" s="146"/>
      <c r="V83" s="146"/>
      <c r="W83" s="146"/>
      <c r="X83" s="147"/>
    </row>
    <row r="84" spans="1:24" ht="10.5" customHeight="1">
      <c r="A84" s="148"/>
      <c r="B84" s="149"/>
      <c r="C84" s="149"/>
      <c r="D84" s="149"/>
      <c r="E84" s="150"/>
      <c r="F84" s="48"/>
      <c r="G84" s="10"/>
      <c r="H84" s="10"/>
      <c r="I84" s="10"/>
      <c r="J84" s="10"/>
      <c r="K84" s="10"/>
      <c r="L84" s="148"/>
      <c r="M84" s="149"/>
      <c r="N84" s="149"/>
      <c r="O84" s="149"/>
      <c r="P84" s="149"/>
      <c r="Q84" s="150"/>
      <c r="R84" s="187" t="s">
        <v>37</v>
      </c>
      <c r="S84" s="188"/>
      <c r="T84" s="188"/>
      <c r="U84" s="188"/>
      <c r="V84" s="188"/>
      <c r="W84" s="188"/>
      <c r="X84" s="189"/>
    </row>
    <row r="85" spans="1:24" ht="12.75" customHeight="1">
      <c r="A85" s="148"/>
      <c r="B85" s="149"/>
      <c r="C85" s="149"/>
      <c r="D85" s="149"/>
      <c r="E85" s="150"/>
      <c r="F85" s="48"/>
      <c r="G85" s="51"/>
      <c r="H85" s="51"/>
      <c r="I85" s="51"/>
      <c r="J85" s="51"/>
      <c r="K85" s="51"/>
      <c r="L85" s="148"/>
      <c r="M85" s="149"/>
      <c r="N85" s="149"/>
      <c r="O85" s="149"/>
      <c r="P85" s="149"/>
      <c r="Q85" s="150"/>
      <c r="R85" s="156">
        <f>A14</f>
        <v>0</v>
      </c>
      <c r="S85" s="157"/>
      <c r="T85" s="157"/>
      <c r="U85" s="157"/>
      <c r="V85" s="157"/>
      <c r="W85" s="157"/>
      <c r="X85" s="158"/>
    </row>
    <row r="86" spans="1:24" ht="11.25" customHeight="1">
      <c r="A86" s="148"/>
      <c r="B86" s="149"/>
      <c r="C86" s="149"/>
      <c r="D86" s="149"/>
      <c r="E86" s="150"/>
      <c r="F86" s="48"/>
      <c r="G86" s="10"/>
      <c r="H86" s="10"/>
      <c r="I86" s="10"/>
      <c r="J86" s="10"/>
      <c r="K86" s="10"/>
      <c r="L86" s="148"/>
      <c r="M86" s="149"/>
      <c r="N86" s="149"/>
      <c r="O86" s="149"/>
      <c r="P86" s="149"/>
      <c r="Q86" s="150"/>
      <c r="R86" s="187" t="s">
        <v>37</v>
      </c>
      <c r="S86" s="188"/>
      <c r="T86" s="188"/>
      <c r="U86" s="188"/>
      <c r="V86" s="188"/>
      <c r="W86" s="188"/>
      <c r="X86" s="189"/>
    </row>
    <row r="87" spans="1:24" ht="12.75" customHeight="1">
      <c r="A87" s="148"/>
      <c r="B87" s="149"/>
      <c r="C87" s="149"/>
      <c r="D87" s="149"/>
      <c r="E87" s="150"/>
      <c r="F87" s="48"/>
      <c r="G87" s="9"/>
      <c r="H87" s="9"/>
      <c r="I87" s="9"/>
      <c r="J87" s="9"/>
      <c r="K87" s="9"/>
      <c r="L87" s="148"/>
      <c r="M87" s="149"/>
      <c r="N87" s="149"/>
      <c r="O87" s="149"/>
      <c r="P87" s="149"/>
      <c r="Q87" s="150"/>
      <c r="R87" s="156">
        <f>K14</f>
        <v>0</v>
      </c>
      <c r="S87" s="157"/>
      <c r="T87" s="157"/>
      <c r="U87" s="157"/>
      <c r="V87" s="157"/>
      <c r="W87" s="157"/>
      <c r="X87" s="158"/>
    </row>
    <row r="88" spans="1:24" ht="10.5" customHeight="1" thickBot="1">
      <c r="A88" s="151"/>
      <c r="B88" s="152"/>
      <c r="C88" s="152"/>
      <c r="D88" s="152"/>
      <c r="E88" s="153"/>
      <c r="F88" s="52"/>
      <c r="G88" s="53"/>
      <c r="H88" s="53"/>
      <c r="I88" s="53"/>
      <c r="J88" s="53"/>
      <c r="K88" s="53"/>
      <c r="L88" s="151"/>
      <c r="M88" s="152"/>
      <c r="N88" s="152"/>
      <c r="O88" s="152"/>
      <c r="P88" s="152"/>
      <c r="Q88" s="153"/>
      <c r="R88" s="169" t="s">
        <v>37</v>
      </c>
      <c r="S88" s="170"/>
      <c r="T88" s="170"/>
      <c r="U88" s="170"/>
      <c r="V88" s="170"/>
      <c r="W88" s="170"/>
      <c r="X88" s="171"/>
    </row>
    <row r="89" ht="4.5" customHeight="1"/>
    <row r="90" spans="1:24" ht="13.5" thickBot="1">
      <c r="A90" s="168" t="s">
        <v>38</v>
      </c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</row>
    <row r="91" spans="1:24" ht="9.75" customHeight="1">
      <c r="A91" s="162" t="s">
        <v>39</v>
      </c>
      <c r="B91" s="163"/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4"/>
      <c r="R91" s="162" t="s">
        <v>40</v>
      </c>
      <c r="S91" s="163"/>
      <c r="T91" s="163"/>
      <c r="U91" s="163"/>
      <c r="V91" s="163"/>
      <c r="W91" s="163"/>
      <c r="X91" s="164"/>
    </row>
    <row r="92" spans="1:24" ht="13.5" thickBot="1">
      <c r="A92" s="165"/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7"/>
      <c r="R92" s="165"/>
      <c r="S92" s="166"/>
      <c r="T92" s="166"/>
      <c r="U92" s="166"/>
      <c r="V92" s="166"/>
      <c r="W92" s="166"/>
      <c r="X92" s="167"/>
    </row>
    <row r="93" spans="1:24" ht="22.5" customHeight="1" thickBot="1">
      <c r="A93" s="162" t="s">
        <v>41</v>
      </c>
      <c r="B93" s="163"/>
      <c r="C93" s="163"/>
      <c r="D93" s="164"/>
      <c r="E93" s="162" t="s">
        <v>42</v>
      </c>
      <c r="F93" s="164"/>
      <c r="G93" s="190" t="s">
        <v>43</v>
      </c>
      <c r="H93" s="191"/>
      <c r="I93" s="191"/>
      <c r="J93" s="191"/>
      <c r="K93" s="191"/>
      <c r="L93" s="191"/>
      <c r="M93" s="191"/>
      <c r="N93" s="191"/>
      <c r="O93" s="191"/>
      <c r="P93" s="191"/>
      <c r="Q93" s="192"/>
      <c r="R93" s="162" t="s">
        <v>44</v>
      </c>
      <c r="S93" s="164"/>
      <c r="T93" s="162" t="s">
        <v>86</v>
      </c>
      <c r="U93" s="163"/>
      <c r="V93" s="163"/>
      <c r="W93" s="163"/>
      <c r="X93" s="164"/>
    </row>
    <row r="94" spans="1:24" ht="33.75" customHeight="1" thickBot="1">
      <c r="A94" s="165"/>
      <c r="B94" s="166"/>
      <c r="C94" s="166"/>
      <c r="D94" s="167"/>
      <c r="E94" s="165"/>
      <c r="F94" s="167"/>
      <c r="G94" s="190" t="s">
        <v>45</v>
      </c>
      <c r="H94" s="191"/>
      <c r="I94" s="191"/>
      <c r="J94" s="191"/>
      <c r="K94" s="192"/>
      <c r="L94" s="190" t="s">
        <v>46</v>
      </c>
      <c r="M94" s="191"/>
      <c r="N94" s="191"/>
      <c r="O94" s="191"/>
      <c r="P94" s="191"/>
      <c r="Q94" s="192"/>
      <c r="R94" s="165"/>
      <c r="S94" s="167"/>
      <c r="T94" s="165"/>
      <c r="U94" s="166"/>
      <c r="V94" s="166"/>
      <c r="W94" s="166"/>
      <c r="X94" s="167"/>
    </row>
    <row r="95" spans="1:24" ht="12.75">
      <c r="A95" s="54"/>
      <c r="B95" s="55"/>
      <c r="C95" s="55"/>
      <c r="D95" s="55"/>
      <c r="E95" s="54"/>
      <c r="F95" s="56"/>
      <c r="G95" s="193"/>
      <c r="H95" s="194"/>
      <c r="I95" s="194"/>
      <c r="J95" s="194"/>
      <c r="K95" s="195"/>
      <c r="L95" s="193"/>
      <c r="M95" s="194"/>
      <c r="N95" s="194"/>
      <c r="O95" s="194"/>
      <c r="P95" s="194"/>
      <c r="Q95" s="195"/>
      <c r="R95" s="54"/>
      <c r="S95" s="56"/>
      <c r="T95" s="55"/>
      <c r="U95" s="55"/>
      <c r="V95" s="55"/>
      <c r="W95" s="55"/>
      <c r="X95" s="56"/>
    </row>
    <row r="96" spans="1:24" ht="12.75">
      <c r="A96" s="57"/>
      <c r="B96" s="58"/>
      <c r="C96" s="58"/>
      <c r="D96" s="58"/>
      <c r="E96" s="57"/>
      <c r="F96" s="59"/>
      <c r="G96" s="57"/>
      <c r="H96" s="58"/>
      <c r="I96" s="58"/>
      <c r="J96" s="58"/>
      <c r="K96" s="59"/>
      <c r="L96" s="57"/>
      <c r="M96" s="58"/>
      <c r="N96" s="58"/>
      <c r="O96" s="58"/>
      <c r="P96" s="58"/>
      <c r="Q96" s="58"/>
      <c r="R96" s="57"/>
      <c r="S96" s="59"/>
      <c r="T96" s="58"/>
      <c r="U96" s="58"/>
      <c r="V96" s="58"/>
      <c r="W96" s="58"/>
      <c r="X96" s="59"/>
    </row>
    <row r="97" spans="1:24" ht="12.75">
      <c r="A97" s="57"/>
      <c r="B97" s="58"/>
      <c r="C97" s="58"/>
      <c r="D97" s="58"/>
      <c r="E97" s="57"/>
      <c r="F97" s="59"/>
      <c r="G97" s="57"/>
      <c r="H97" s="58"/>
      <c r="I97" s="58"/>
      <c r="J97" s="58"/>
      <c r="K97" s="59"/>
      <c r="L97" s="57"/>
      <c r="M97" s="58"/>
      <c r="N97" s="58"/>
      <c r="O97" s="58"/>
      <c r="P97" s="58"/>
      <c r="Q97" s="58"/>
      <c r="R97" s="57"/>
      <c r="S97" s="59"/>
      <c r="T97" s="58"/>
      <c r="U97" s="58"/>
      <c r="V97" s="58"/>
      <c r="W97" s="58"/>
      <c r="X97" s="59"/>
    </row>
    <row r="98" spans="1:24" ht="12.75">
      <c r="A98" s="57"/>
      <c r="B98" s="58"/>
      <c r="C98" s="58"/>
      <c r="D98" s="58"/>
      <c r="E98" s="57"/>
      <c r="F98" s="59"/>
      <c r="G98" s="57"/>
      <c r="H98" s="58"/>
      <c r="I98" s="58"/>
      <c r="J98" s="58"/>
      <c r="K98" s="59"/>
      <c r="L98" s="57"/>
      <c r="M98" s="58"/>
      <c r="N98" s="58"/>
      <c r="O98" s="58"/>
      <c r="P98" s="58"/>
      <c r="Q98" s="58"/>
      <c r="R98" s="57"/>
      <c r="S98" s="59"/>
      <c r="T98" s="58"/>
      <c r="U98" s="58"/>
      <c r="V98" s="58"/>
      <c r="W98" s="58"/>
      <c r="X98" s="59"/>
    </row>
    <row r="99" spans="1:24" ht="12.75">
      <c r="A99" s="57"/>
      <c r="B99" s="58"/>
      <c r="C99" s="58"/>
      <c r="D99" s="58"/>
      <c r="E99" s="57"/>
      <c r="F99" s="59"/>
      <c r="G99" s="57"/>
      <c r="H99" s="58"/>
      <c r="I99" s="58"/>
      <c r="J99" s="58"/>
      <c r="K99" s="59"/>
      <c r="L99" s="57"/>
      <c r="M99" s="58"/>
      <c r="N99" s="58"/>
      <c r="O99" s="58"/>
      <c r="P99" s="58"/>
      <c r="Q99" s="58"/>
      <c r="R99" s="57"/>
      <c r="S99" s="59"/>
      <c r="T99" s="58"/>
      <c r="U99" s="58"/>
      <c r="V99" s="58"/>
      <c r="W99" s="58"/>
      <c r="X99" s="59"/>
    </row>
    <row r="100" spans="1:24" ht="12.75">
      <c r="A100" s="60"/>
      <c r="B100" s="61"/>
      <c r="C100" s="61"/>
      <c r="D100" s="61"/>
      <c r="E100" s="60"/>
      <c r="F100" s="62"/>
      <c r="G100" s="60"/>
      <c r="H100" s="61"/>
      <c r="I100" s="61"/>
      <c r="J100" s="61"/>
      <c r="K100" s="62"/>
      <c r="L100" s="60"/>
      <c r="M100" s="61"/>
      <c r="N100" s="61"/>
      <c r="O100" s="61"/>
      <c r="P100" s="61"/>
      <c r="Q100" s="61"/>
      <c r="R100" s="60"/>
      <c r="S100" s="62"/>
      <c r="T100" s="61"/>
      <c r="U100" s="61"/>
      <c r="V100" s="61"/>
      <c r="W100" s="61"/>
      <c r="X100" s="62"/>
    </row>
    <row r="101" spans="1:24" ht="12.75">
      <c r="A101" s="60"/>
      <c r="B101" s="61"/>
      <c r="C101" s="61"/>
      <c r="D101" s="61"/>
      <c r="E101" s="60"/>
      <c r="F101" s="62"/>
      <c r="G101" s="60"/>
      <c r="H101" s="61"/>
      <c r="I101" s="61"/>
      <c r="J101" s="61"/>
      <c r="K101" s="62"/>
      <c r="L101" s="60"/>
      <c r="M101" s="61"/>
      <c r="N101" s="61"/>
      <c r="O101" s="61"/>
      <c r="P101" s="61"/>
      <c r="Q101" s="61"/>
      <c r="R101" s="60"/>
      <c r="S101" s="62"/>
      <c r="T101" s="61"/>
      <c r="U101" s="61"/>
      <c r="V101" s="61"/>
      <c r="W101" s="61"/>
      <c r="X101" s="62"/>
    </row>
    <row r="102" spans="1:24" ht="13.5" thickBot="1">
      <c r="A102" s="63"/>
      <c r="B102" s="64"/>
      <c r="C102" s="64"/>
      <c r="D102" s="64"/>
      <c r="E102" s="63"/>
      <c r="F102" s="65"/>
      <c r="G102" s="63"/>
      <c r="H102" s="64"/>
      <c r="I102" s="64"/>
      <c r="J102" s="64"/>
      <c r="K102" s="65"/>
      <c r="L102" s="63"/>
      <c r="M102" s="64"/>
      <c r="N102" s="64"/>
      <c r="O102" s="64"/>
      <c r="P102" s="64"/>
      <c r="Q102" s="64"/>
      <c r="R102" s="63"/>
      <c r="S102" s="65"/>
      <c r="T102" s="64"/>
      <c r="U102" s="64"/>
      <c r="V102" s="64"/>
      <c r="W102" s="64"/>
      <c r="X102" s="65"/>
    </row>
    <row r="103" ht="5.25" customHeight="1"/>
    <row r="104" spans="1:24" ht="12" customHeight="1">
      <c r="A104" s="168" t="s">
        <v>47</v>
      </c>
      <c r="B104" s="168"/>
      <c r="C104" s="168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</row>
    <row r="105" spans="1:24" ht="10.5" customHeight="1" thickBot="1">
      <c r="A105" s="196" t="s">
        <v>48</v>
      </c>
      <c r="B105" s="196"/>
      <c r="C105" s="196"/>
      <c r="D105" s="196"/>
      <c r="E105" s="196"/>
      <c r="F105" s="196"/>
      <c r="G105" s="196"/>
      <c r="H105" s="196"/>
      <c r="I105" s="196"/>
      <c r="J105" s="196"/>
      <c r="K105" s="196"/>
      <c r="L105" s="196"/>
      <c r="M105" s="196"/>
      <c r="N105" s="196"/>
      <c r="O105" s="196"/>
      <c r="P105" s="196"/>
      <c r="Q105" s="196"/>
      <c r="R105" s="196"/>
      <c r="S105" s="196"/>
      <c r="T105" s="196"/>
      <c r="U105" s="196"/>
      <c r="V105" s="196"/>
      <c r="W105" s="196"/>
      <c r="X105" s="196"/>
    </row>
    <row r="106" spans="1:24" ht="13.5" thickBot="1">
      <c r="A106" s="175" t="s">
        <v>27</v>
      </c>
      <c r="B106" s="176"/>
      <c r="C106" s="176"/>
      <c r="D106" s="176"/>
      <c r="E106" s="176"/>
      <c r="F106" s="176"/>
      <c r="G106" s="176"/>
      <c r="H106" s="176"/>
      <c r="I106" s="176"/>
      <c r="J106" s="176"/>
      <c r="K106" s="177"/>
      <c r="L106" s="175" t="s">
        <v>28</v>
      </c>
      <c r="M106" s="176"/>
      <c r="N106" s="176"/>
      <c r="O106" s="176"/>
      <c r="P106" s="176"/>
      <c r="Q106" s="176"/>
      <c r="R106" s="176"/>
      <c r="S106" s="176"/>
      <c r="T106" s="176"/>
      <c r="U106" s="176"/>
      <c r="V106" s="176"/>
      <c r="W106" s="176"/>
      <c r="X106" s="177"/>
    </row>
    <row r="107" spans="1:24" ht="20.25" customHeight="1">
      <c r="A107" s="178" t="s">
        <v>63</v>
      </c>
      <c r="B107" s="179"/>
      <c r="C107" s="179"/>
      <c r="D107" s="179"/>
      <c r="E107" s="180"/>
      <c r="F107" s="181" t="str">
        <f>IF(I7="не назначается","   -----",I7)</f>
        <v>Петров П.П.. гр. 5</v>
      </c>
      <c r="G107" s="182"/>
      <c r="H107" s="182"/>
      <c r="I107" s="182"/>
      <c r="J107" s="182"/>
      <c r="K107" s="183"/>
      <c r="L107" s="178" t="s">
        <v>49</v>
      </c>
      <c r="M107" s="179"/>
      <c r="N107" s="179"/>
      <c r="O107" s="179"/>
      <c r="P107" s="179"/>
      <c r="Q107" s="180"/>
      <c r="R107" s="184"/>
      <c r="S107" s="185"/>
      <c r="T107" s="185"/>
      <c r="U107" s="185"/>
      <c r="V107" s="185"/>
      <c r="W107" s="185"/>
      <c r="X107" s="186"/>
    </row>
    <row r="108" spans="1:24" ht="10.5" customHeight="1">
      <c r="A108" s="148"/>
      <c r="B108" s="149"/>
      <c r="C108" s="149"/>
      <c r="D108" s="149"/>
      <c r="E108" s="150"/>
      <c r="F108" s="143" t="s">
        <v>6</v>
      </c>
      <c r="G108" s="121"/>
      <c r="H108" s="121"/>
      <c r="I108" s="121"/>
      <c r="J108" s="121"/>
      <c r="K108" s="144"/>
      <c r="L108" s="148"/>
      <c r="M108" s="149"/>
      <c r="N108" s="149"/>
      <c r="O108" s="149"/>
      <c r="P108" s="149"/>
      <c r="Q108" s="150"/>
      <c r="R108" s="187" t="s">
        <v>37</v>
      </c>
      <c r="S108" s="188"/>
      <c r="T108" s="188"/>
      <c r="U108" s="188"/>
      <c r="V108" s="188"/>
      <c r="W108" s="188"/>
      <c r="X108" s="189"/>
    </row>
    <row r="109" spans="1:24" ht="12.75" customHeight="1">
      <c r="A109" s="148"/>
      <c r="B109" s="149"/>
      <c r="C109" s="149"/>
      <c r="D109" s="149"/>
      <c r="E109" s="150"/>
      <c r="F109" s="50"/>
      <c r="G109" s="11"/>
      <c r="H109" s="11"/>
      <c r="I109" s="11"/>
      <c r="J109" s="11"/>
      <c r="K109" s="11"/>
      <c r="L109" s="148"/>
      <c r="M109" s="149"/>
      <c r="N109" s="149"/>
      <c r="O109" s="149"/>
      <c r="P109" s="149"/>
      <c r="Q109" s="150"/>
      <c r="R109" s="145">
        <f>R81</f>
        <v>0</v>
      </c>
      <c r="S109" s="146"/>
      <c r="T109" s="146"/>
      <c r="U109" s="146"/>
      <c r="V109" s="146"/>
      <c r="W109" s="146"/>
      <c r="X109" s="147"/>
    </row>
    <row r="110" spans="1:24" ht="10.5" customHeight="1">
      <c r="A110" s="148"/>
      <c r="B110" s="149"/>
      <c r="C110" s="149"/>
      <c r="D110" s="149"/>
      <c r="E110" s="150"/>
      <c r="F110" s="143" t="s">
        <v>31</v>
      </c>
      <c r="G110" s="121"/>
      <c r="H110" s="121"/>
      <c r="I110" s="121"/>
      <c r="J110" s="121"/>
      <c r="K110" s="144"/>
      <c r="L110" s="148"/>
      <c r="M110" s="149"/>
      <c r="N110" s="149"/>
      <c r="O110" s="149"/>
      <c r="P110" s="149"/>
      <c r="Q110" s="150"/>
      <c r="R110" s="143" t="s">
        <v>37</v>
      </c>
      <c r="S110" s="121"/>
      <c r="T110" s="121"/>
      <c r="U110" s="121"/>
      <c r="V110" s="121"/>
      <c r="W110" s="121"/>
      <c r="X110" s="144"/>
    </row>
    <row r="111" spans="1:24" ht="12.75" customHeight="1">
      <c r="A111" s="148"/>
      <c r="B111" s="149"/>
      <c r="C111" s="149"/>
      <c r="D111" s="149"/>
      <c r="E111" s="150"/>
      <c r="F111" s="48"/>
      <c r="G111" s="51"/>
      <c r="H111" s="51"/>
      <c r="I111" s="51"/>
      <c r="J111" s="51"/>
      <c r="K111" s="51"/>
      <c r="L111" s="148"/>
      <c r="M111" s="149"/>
      <c r="N111" s="149"/>
      <c r="O111" s="149"/>
      <c r="P111" s="149"/>
      <c r="Q111" s="150"/>
      <c r="R111" s="145" t="str">
        <f>R83</f>
        <v>Сидоров С.С. гр. 5</v>
      </c>
      <c r="S111" s="146"/>
      <c r="T111" s="146"/>
      <c r="U111" s="146"/>
      <c r="V111" s="146"/>
      <c r="W111" s="146"/>
      <c r="X111" s="147"/>
    </row>
    <row r="112" spans="1:24" ht="10.5" customHeight="1">
      <c r="A112" s="148"/>
      <c r="B112" s="149"/>
      <c r="C112" s="149"/>
      <c r="D112" s="149"/>
      <c r="E112" s="150"/>
      <c r="F112" s="48"/>
      <c r="G112" s="10"/>
      <c r="H112" s="10"/>
      <c r="I112" s="10"/>
      <c r="J112" s="10"/>
      <c r="K112" s="49"/>
      <c r="L112" s="148"/>
      <c r="M112" s="149"/>
      <c r="N112" s="149"/>
      <c r="O112" s="149"/>
      <c r="P112" s="149"/>
      <c r="Q112" s="150"/>
      <c r="R112" s="143" t="s">
        <v>37</v>
      </c>
      <c r="S112" s="121"/>
      <c r="T112" s="121"/>
      <c r="U112" s="121"/>
      <c r="V112" s="121"/>
      <c r="W112" s="121"/>
      <c r="X112" s="144"/>
    </row>
    <row r="113" spans="1:24" ht="12.75" customHeight="1">
      <c r="A113" s="148" t="s">
        <v>50</v>
      </c>
      <c r="B113" s="149"/>
      <c r="C113" s="149"/>
      <c r="D113" s="149"/>
      <c r="E113" s="150"/>
      <c r="F113" s="154" t="str">
        <f>F9</f>
        <v>Сидоров С.С. гр. 5</v>
      </c>
      <c r="G113" s="122"/>
      <c r="H113" s="122"/>
      <c r="I113" s="122"/>
      <c r="J113" s="122"/>
      <c r="K113" s="155"/>
      <c r="L113" s="148"/>
      <c r="M113" s="149"/>
      <c r="N113" s="149"/>
      <c r="O113" s="149"/>
      <c r="P113" s="149"/>
      <c r="Q113" s="150"/>
      <c r="R113" s="156">
        <f>R85</f>
        <v>0</v>
      </c>
      <c r="S113" s="157"/>
      <c r="T113" s="157"/>
      <c r="U113" s="157"/>
      <c r="V113" s="157"/>
      <c r="W113" s="157"/>
      <c r="X113" s="158"/>
    </row>
    <row r="114" spans="1:24" ht="10.5" customHeight="1">
      <c r="A114" s="148"/>
      <c r="B114" s="149"/>
      <c r="C114" s="149"/>
      <c r="D114" s="149"/>
      <c r="E114" s="150"/>
      <c r="F114" s="143" t="s">
        <v>6</v>
      </c>
      <c r="G114" s="121"/>
      <c r="H114" s="121"/>
      <c r="I114" s="121"/>
      <c r="J114" s="121"/>
      <c r="K114" s="144"/>
      <c r="L114" s="148"/>
      <c r="M114" s="149"/>
      <c r="N114" s="149"/>
      <c r="O114" s="149"/>
      <c r="P114" s="149"/>
      <c r="Q114" s="150"/>
      <c r="R114" s="143" t="s">
        <v>37</v>
      </c>
      <c r="S114" s="121"/>
      <c r="T114" s="121"/>
      <c r="U114" s="121"/>
      <c r="V114" s="121"/>
      <c r="W114" s="121"/>
      <c r="X114" s="144"/>
    </row>
    <row r="115" spans="1:24" ht="12.75" customHeight="1">
      <c r="A115" s="148"/>
      <c r="B115" s="149"/>
      <c r="C115" s="149"/>
      <c r="D115" s="149"/>
      <c r="E115" s="150"/>
      <c r="F115" s="50"/>
      <c r="G115" s="11"/>
      <c r="H115" s="11"/>
      <c r="I115" s="11"/>
      <c r="J115" s="11"/>
      <c r="K115" s="11"/>
      <c r="L115" s="148"/>
      <c r="M115" s="149"/>
      <c r="N115" s="149"/>
      <c r="O115" s="149"/>
      <c r="P115" s="149"/>
      <c r="Q115" s="150"/>
      <c r="R115" s="156">
        <f>R87</f>
        <v>0</v>
      </c>
      <c r="S115" s="157"/>
      <c r="T115" s="157"/>
      <c r="U115" s="157"/>
      <c r="V115" s="157"/>
      <c r="W115" s="157"/>
      <c r="X115" s="158"/>
    </row>
    <row r="116" spans="1:24" ht="11.25" customHeight="1" thickBot="1">
      <c r="A116" s="151"/>
      <c r="B116" s="152"/>
      <c r="C116" s="152"/>
      <c r="D116" s="152"/>
      <c r="E116" s="153"/>
      <c r="F116" s="140" t="s">
        <v>31</v>
      </c>
      <c r="G116" s="141"/>
      <c r="H116" s="141"/>
      <c r="I116" s="141"/>
      <c r="J116" s="141"/>
      <c r="K116" s="142"/>
      <c r="L116" s="151"/>
      <c r="M116" s="152"/>
      <c r="N116" s="152"/>
      <c r="O116" s="152"/>
      <c r="P116" s="152"/>
      <c r="Q116" s="153"/>
      <c r="R116" s="140" t="s">
        <v>37</v>
      </c>
      <c r="S116" s="141"/>
      <c r="T116" s="141"/>
      <c r="U116" s="141"/>
      <c r="V116" s="141"/>
      <c r="W116" s="141"/>
      <c r="X116" s="142"/>
    </row>
    <row r="117" ht="3" customHeight="1"/>
    <row r="118" spans="1:24" ht="13.5" thickBot="1">
      <c r="A118" s="168" t="s">
        <v>51</v>
      </c>
      <c r="B118" s="168"/>
      <c r="C118" s="168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</row>
    <row r="119" spans="1:24" ht="12.75">
      <c r="A119" s="159" t="s">
        <v>52</v>
      </c>
      <c r="B119" s="160"/>
      <c r="C119" s="160"/>
      <c r="D119" s="160"/>
      <c r="E119" s="160"/>
      <c r="F119" s="160"/>
      <c r="G119" s="161"/>
      <c r="H119" s="159" t="s">
        <v>53</v>
      </c>
      <c r="I119" s="160"/>
      <c r="J119" s="160"/>
      <c r="K119" s="160"/>
      <c r="L119" s="160"/>
      <c r="M119" s="160"/>
      <c r="N119" s="160"/>
      <c r="O119" s="161"/>
      <c r="P119" s="162" t="s">
        <v>54</v>
      </c>
      <c r="Q119" s="163"/>
      <c r="R119" s="164"/>
      <c r="S119" s="159" t="s">
        <v>55</v>
      </c>
      <c r="T119" s="160"/>
      <c r="U119" s="160"/>
      <c r="V119" s="160"/>
      <c r="W119" s="160"/>
      <c r="X119" s="161"/>
    </row>
    <row r="120" spans="1:24" ht="13.5" thickBot="1">
      <c r="A120" s="169" t="s">
        <v>56</v>
      </c>
      <c r="B120" s="170"/>
      <c r="C120" s="170"/>
      <c r="D120" s="170"/>
      <c r="E120" s="170"/>
      <c r="F120" s="170"/>
      <c r="G120" s="171"/>
      <c r="H120" s="169" t="s">
        <v>56</v>
      </c>
      <c r="I120" s="170"/>
      <c r="J120" s="170"/>
      <c r="K120" s="170"/>
      <c r="L120" s="170"/>
      <c r="M120" s="170"/>
      <c r="N120" s="170"/>
      <c r="O120" s="171"/>
      <c r="P120" s="165"/>
      <c r="Q120" s="166"/>
      <c r="R120" s="167"/>
      <c r="S120" s="172" t="s">
        <v>57</v>
      </c>
      <c r="T120" s="173"/>
      <c r="U120" s="173"/>
      <c r="V120" s="173"/>
      <c r="W120" s="173"/>
      <c r="X120" s="174"/>
    </row>
    <row r="121" spans="1:24" ht="12.75">
      <c r="A121" s="66"/>
      <c r="B121" s="67"/>
      <c r="C121" s="67"/>
      <c r="D121" s="67"/>
      <c r="E121" s="67"/>
      <c r="F121" s="67"/>
      <c r="G121" s="68"/>
      <c r="H121" s="67"/>
      <c r="I121" s="67"/>
      <c r="J121" s="67"/>
      <c r="K121" s="67"/>
      <c r="L121" s="67"/>
      <c r="M121" s="67"/>
      <c r="N121" s="67"/>
      <c r="O121" s="67"/>
      <c r="P121" s="66"/>
      <c r="Q121" s="67"/>
      <c r="R121" s="68"/>
      <c r="S121" s="67"/>
      <c r="T121" s="67"/>
      <c r="U121" s="67"/>
      <c r="V121" s="67"/>
      <c r="W121" s="67"/>
      <c r="X121" s="68"/>
    </row>
    <row r="122" spans="1:24" ht="12.75">
      <c r="A122" s="69"/>
      <c r="B122" s="18"/>
      <c r="C122" s="18"/>
      <c r="D122" s="18"/>
      <c r="E122" s="18"/>
      <c r="F122" s="18"/>
      <c r="G122" s="70"/>
      <c r="H122" s="18"/>
      <c r="I122" s="18"/>
      <c r="J122" s="18"/>
      <c r="K122" s="18"/>
      <c r="L122" s="18"/>
      <c r="M122" s="18"/>
      <c r="N122" s="18"/>
      <c r="O122" s="18"/>
      <c r="P122" s="69"/>
      <c r="Q122" s="18"/>
      <c r="R122" s="70"/>
      <c r="S122" s="18"/>
      <c r="T122" s="18"/>
      <c r="U122" s="18"/>
      <c r="V122" s="18"/>
      <c r="W122" s="18"/>
      <c r="X122" s="70"/>
    </row>
    <row r="123" spans="1:24" ht="12.75">
      <c r="A123" s="69"/>
      <c r="B123" s="18"/>
      <c r="C123" s="18"/>
      <c r="D123" s="18"/>
      <c r="E123" s="18"/>
      <c r="F123" s="18"/>
      <c r="G123" s="70"/>
      <c r="H123" s="18"/>
      <c r="I123" s="18"/>
      <c r="J123" s="18"/>
      <c r="K123" s="18"/>
      <c r="L123" s="18"/>
      <c r="M123" s="18"/>
      <c r="N123" s="18"/>
      <c r="O123" s="18"/>
      <c r="P123" s="69"/>
      <c r="Q123" s="18"/>
      <c r="R123" s="70"/>
      <c r="S123" s="18"/>
      <c r="T123" s="18"/>
      <c r="U123" s="18"/>
      <c r="V123" s="18"/>
      <c r="W123" s="18"/>
      <c r="X123" s="70"/>
    </row>
    <row r="124" spans="1:24" ht="13.5" thickBot="1">
      <c r="A124" s="71"/>
      <c r="B124" s="72"/>
      <c r="C124" s="72"/>
      <c r="D124" s="72"/>
      <c r="E124" s="72"/>
      <c r="F124" s="72"/>
      <c r="G124" s="73"/>
      <c r="H124" s="72"/>
      <c r="I124" s="72"/>
      <c r="J124" s="72"/>
      <c r="K124" s="72"/>
      <c r="L124" s="72"/>
      <c r="M124" s="72"/>
      <c r="N124" s="72"/>
      <c r="O124" s="72"/>
      <c r="P124" s="71"/>
      <c r="Q124" s="72"/>
      <c r="R124" s="73"/>
      <c r="S124" s="72"/>
      <c r="T124" s="72"/>
      <c r="U124" s="72"/>
      <c r="V124" s="72"/>
      <c r="W124" s="72"/>
      <c r="X124" s="73"/>
    </row>
    <row r="125" ht="3.75" customHeight="1"/>
    <row r="126" spans="1:24" ht="12.75">
      <c r="A126" s="138" t="s">
        <v>58</v>
      </c>
      <c r="B126" s="138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138"/>
      <c r="W126" s="138"/>
      <c r="X126" s="138"/>
    </row>
    <row r="127" spans="1:24" ht="12.75">
      <c r="A127" s="1" t="s">
        <v>59</v>
      </c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</row>
    <row r="128" spans="4:24" ht="9.75" customHeight="1">
      <c r="D128" s="9"/>
      <c r="E128" s="121" t="s">
        <v>60</v>
      </c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</row>
    <row r="129" spans="1:24" ht="12.75" customHeight="1">
      <c r="A129" s="1" t="s">
        <v>61</v>
      </c>
      <c r="B129" s="139"/>
      <c r="C129" s="139"/>
      <c r="D129" s="139"/>
      <c r="E129" s="11"/>
      <c r="F129" s="11"/>
      <c r="G129" s="9" t="s">
        <v>14</v>
      </c>
      <c r="H129" s="9"/>
      <c r="I129" s="11"/>
      <c r="J129" s="11"/>
      <c r="K129" s="11"/>
      <c r="L129" s="11"/>
      <c r="M129" s="11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ht="2.25" customHeight="1"/>
    <row r="131" spans="1:24" ht="17.25" customHeight="1">
      <c r="A131" s="1" t="s">
        <v>50</v>
      </c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</row>
    <row r="132" spans="10:24" ht="9.75" customHeight="1">
      <c r="J132" s="121" t="s">
        <v>62</v>
      </c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</row>
    <row r="133" spans="1:24" ht="9.75" customHeight="1">
      <c r="A133" s="1" t="s">
        <v>63</v>
      </c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</row>
    <row r="134" spans="10:24" ht="9.75" customHeight="1">
      <c r="J134" s="121" t="s">
        <v>62</v>
      </c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</row>
  </sheetData>
  <sheetProtection/>
  <mergeCells count="170">
    <mergeCell ref="L26:X26"/>
    <mergeCell ref="A16:X16"/>
    <mergeCell ref="A25:K25"/>
    <mergeCell ref="A26:K26"/>
    <mergeCell ref="A17:X17"/>
    <mergeCell ref="A23:F23"/>
    <mergeCell ref="G23:K23"/>
    <mergeCell ref="L23:X24"/>
    <mergeCell ref="K18:L18"/>
    <mergeCell ref="K19:L19"/>
    <mergeCell ref="Q14:X14"/>
    <mergeCell ref="A21:K22"/>
    <mergeCell ref="L21:X22"/>
    <mergeCell ref="G19:I19"/>
    <mergeCell ref="G18:I18"/>
    <mergeCell ref="K15:X15"/>
    <mergeCell ref="D15:J15"/>
    <mergeCell ref="K14:P14"/>
    <mergeCell ref="A14:E14"/>
    <mergeCell ref="F14:J14"/>
    <mergeCell ref="A30:K30"/>
    <mergeCell ref="L30:X30"/>
    <mergeCell ref="A24:K24"/>
    <mergeCell ref="A27:K27"/>
    <mergeCell ref="A28:K28"/>
    <mergeCell ref="A29:K29"/>
    <mergeCell ref="L29:X29"/>
    <mergeCell ref="L28:X28"/>
    <mergeCell ref="L25:X25"/>
    <mergeCell ref="L27:X27"/>
    <mergeCell ref="A31:K31"/>
    <mergeCell ref="L31:X31"/>
    <mergeCell ref="A37:K37"/>
    <mergeCell ref="L37:X37"/>
    <mergeCell ref="L32:X32"/>
    <mergeCell ref="A33:K33"/>
    <mergeCell ref="L33:X33"/>
    <mergeCell ref="A34:K34"/>
    <mergeCell ref="L34:X34"/>
    <mergeCell ref="A38:K38"/>
    <mergeCell ref="L38:X38"/>
    <mergeCell ref="A35:K35"/>
    <mergeCell ref="L35:X35"/>
    <mergeCell ref="A36:K36"/>
    <mergeCell ref="L36:X36"/>
    <mergeCell ref="A54:K54"/>
    <mergeCell ref="L54:X54"/>
    <mergeCell ref="A39:K39"/>
    <mergeCell ref="L39:X39"/>
    <mergeCell ref="A41:X41"/>
    <mergeCell ref="E40:X40"/>
    <mergeCell ref="A42:X42"/>
    <mergeCell ref="A43:X43"/>
    <mergeCell ref="A44:X44"/>
    <mergeCell ref="A45:X45"/>
    <mergeCell ref="A55:E58"/>
    <mergeCell ref="F55:K55"/>
    <mergeCell ref="R55:X55"/>
    <mergeCell ref="G47:I47"/>
    <mergeCell ref="K47:L47"/>
    <mergeCell ref="G49:I49"/>
    <mergeCell ref="K49:L49"/>
    <mergeCell ref="G51:I51"/>
    <mergeCell ref="K51:L51"/>
    <mergeCell ref="A53:X53"/>
    <mergeCell ref="J60:P62"/>
    <mergeCell ref="A76:K76"/>
    <mergeCell ref="L76:X76"/>
    <mergeCell ref="O48:T48"/>
    <mergeCell ref="Q60:X62"/>
    <mergeCell ref="J63:P63"/>
    <mergeCell ref="J64:P64"/>
    <mergeCell ref="Q63:X63"/>
    <mergeCell ref="Q64:X64"/>
    <mergeCell ref="A59:X59"/>
    <mergeCell ref="A63:I63"/>
    <mergeCell ref="A64:I64"/>
    <mergeCell ref="R81:X81"/>
    <mergeCell ref="F77:K77"/>
    <mergeCell ref="R77:X77"/>
    <mergeCell ref="F78:K78"/>
    <mergeCell ref="R78:X78"/>
    <mergeCell ref="R86:X86"/>
    <mergeCell ref="R87:X87"/>
    <mergeCell ref="R88:X88"/>
    <mergeCell ref="D72:M72"/>
    <mergeCell ref="P74:X74"/>
    <mergeCell ref="A75:X75"/>
    <mergeCell ref="A90:X90"/>
    <mergeCell ref="L79:Q88"/>
    <mergeCell ref="R82:X82"/>
    <mergeCell ref="R83:X83"/>
    <mergeCell ref="R84:X84"/>
    <mergeCell ref="R85:X85"/>
    <mergeCell ref="A77:E88"/>
    <mergeCell ref="R79:X79"/>
    <mergeCell ref="F80:K80"/>
    <mergeCell ref="R80:X80"/>
    <mergeCell ref="G95:K95"/>
    <mergeCell ref="L95:Q95"/>
    <mergeCell ref="A104:X104"/>
    <mergeCell ref="A105:X105"/>
    <mergeCell ref="A91:Q92"/>
    <mergeCell ref="R91:X92"/>
    <mergeCell ref="A93:D94"/>
    <mergeCell ref="E93:F94"/>
    <mergeCell ref="G93:Q93"/>
    <mergeCell ref="R93:S94"/>
    <mergeCell ref="T93:X94"/>
    <mergeCell ref="G94:K94"/>
    <mergeCell ref="L94:Q94"/>
    <mergeCell ref="A106:K106"/>
    <mergeCell ref="L106:X106"/>
    <mergeCell ref="A107:E112"/>
    <mergeCell ref="F107:K107"/>
    <mergeCell ref="L107:Q116"/>
    <mergeCell ref="R107:X107"/>
    <mergeCell ref="F108:K108"/>
    <mergeCell ref="R108:X108"/>
    <mergeCell ref="R109:X109"/>
    <mergeCell ref="F110:K110"/>
    <mergeCell ref="R110:X110"/>
    <mergeCell ref="R111:X111"/>
    <mergeCell ref="R112:X112"/>
    <mergeCell ref="H119:O119"/>
    <mergeCell ref="P119:R120"/>
    <mergeCell ref="S119:X119"/>
    <mergeCell ref="A118:X118"/>
    <mergeCell ref="A120:G120"/>
    <mergeCell ref="A119:G119"/>
    <mergeCell ref="H120:O120"/>
    <mergeCell ref="S120:X120"/>
    <mergeCell ref="A113:E116"/>
    <mergeCell ref="F113:K113"/>
    <mergeCell ref="R113:X113"/>
    <mergeCell ref="F114:K114"/>
    <mergeCell ref="R114:X114"/>
    <mergeCell ref="R115:X115"/>
    <mergeCell ref="F116:K116"/>
    <mergeCell ref="R116:X116"/>
    <mergeCell ref="I10:N10"/>
    <mergeCell ref="E2:J2"/>
    <mergeCell ref="J134:X134"/>
    <mergeCell ref="A32:K32"/>
    <mergeCell ref="A60:I62"/>
    <mergeCell ref="L77:Q78"/>
    <mergeCell ref="A126:X126"/>
    <mergeCell ref="E128:X128"/>
    <mergeCell ref="B129:D129"/>
    <mergeCell ref="J132:X132"/>
    <mergeCell ref="F58:K58"/>
    <mergeCell ref="R58:X58"/>
    <mergeCell ref="L55:Q58"/>
    <mergeCell ref="I8:N8"/>
    <mergeCell ref="Q12:X12"/>
    <mergeCell ref="E1:J1"/>
    <mergeCell ref="K12:P12"/>
    <mergeCell ref="H4:N4"/>
    <mergeCell ref="P4:R4"/>
    <mergeCell ref="H5:Q5"/>
    <mergeCell ref="S7:X7"/>
    <mergeCell ref="I13:N13"/>
    <mergeCell ref="S8:X8"/>
    <mergeCell ref="S10:X10"/>
    <mergeCell ref="S9:X9"/>
    <mergeCell ref="F56:K56"/>
    <mergeCell ref="R56:X56"/>
    <mergeCell ref="F12:J12"/>
    <mergeCell ref="I7:N7"/>
    <mergeCell ref="F9:K9"/>
  </mergeCells>
  <dataValidations count="10">
    <dataValidation type="list" allowBlank="1" showInputMessage="1" showErrorMessage="1" sqref="D15">
      <formula1>ПС</formula1>
    </dataValidation>
    <dataValidation type="list" allowBlank="1" showInputMessage="1" showErrorMessage="1" sqref="O48 U48">
      <formula1>ВН</formula1>
    </dataValidation>
    <dataValidation type="list" showInputMessage="1" showErrorMessage="1" sqref="S7:X7">
      <formula1>ДП</formula1>
    </dataValidation>
    <dataValidation type="list" allowBlank="1" showInputMessage="1" showErrorMessage="1" sqref="I7:N7">
      <formula1>РР</formula1>
    </dataValidation>
    <dataValidation type="list" allowBlank="1" showInputMessage="1" showErrorMessage="1" sqref="F9:K9">
      <formula1>ПР</formula1>
    </dataValidation>
    <dataValidation type="list" allowBlank="1" showInputMessage="1" showErrorMessage="1" sqref="F12:O12 K14:O14 A14:E14">
      <formula1>ЧБ</formula1>
    </dataValidation>
    <dataValidation type="list" allowBlank="1" showInputMessage="1" showErrorMessage="1" sqref="S9:X9">
      <formula1>НН</formula1>
    </dataValidation>
    <dataValidation type="list" allowBlank="1" showInputMessage="1" sqref="E2:J2">
      <formula1>С</formula1>
    </dataValidation>
    <dataValidation type="list" allowBlank="1" showInputMessage="1" showErrorMessage="1" sqref="Q14:X14 Q12:X12 F14:J14">
      <formula1>АП</formula1>
    </dataValidation>
    <dataValidation type="list" allowBlank="1" showInputMessage="1" showErrorMessage="1" sqref="A41:X45">
      <formula1>О</formula1>
    </dataValidation>
  </dataValidations>
  <printOptions/>
  <pageMargins left="0.33" right="0.1968503937007874" top="0.15748031496062992" bottom="0" header="0.15748031496062992" footer="0"/>
  <pageSetup horizontalDpi="600" verticalDpi="600" orientation="portrait" paperSize="9" scale="97" r:id="rId3"/>
  <rowBreaks count="1" manualBreakCount="1">
    <brk id="64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Карасев</cp:lastModifiedBy>
  <cp:lastPrinted>2011-02-14T05:21:47Z</cp:lastPrinted>
  <dcterms:created xsi:type="dcterms:W3CDTF">1996-10-08T23:32:33Z</dcterms:created>
  <dcterms:modified xsi:type="dcterms:W3CDTF">2011-02-15T11:17:49Z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